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eb Postings\"/>
    </mc:Choice>
  </mc:AlternateContent>
  <bookViews>
    <workbookView xWindow="0" yWindow="0" windowWidth="16817" windowHeight="8314" activeTab="1"/>
  </bookViews>
  <sheets>
    <sheet name="Cover Sheet" sheetId="80" r:id="rId1"/>
    <sheet name="SFY23 FFS Rate_NF QIPP-04122023" sheetId="57" r:id="rId2"/>
  </sheets>
  <externalReferences>
    <externalReference r:id="rId3"/>
  </externalReferences>
  <definedNames>
    <definedName name="_xlnm._FilterDatabase" localSheetId="1" hidden="1">'SFY23 FFS Rate_NF QIPP-04122023'!$A$5:$AS$377</definedName>
    <definedName name="_Key3" localSheetId="1" hidden="1">#REF!</definedName>
    <definedName name="_Key3" hidden="1">#REF!</definedName>
    <definedName name="_Sort2" localSheetId="1" hidden="1">#REF!</definedName>
    <definedName name="_Sort2" hidden="1">#REF!</definedName>
    <definedName name="a">#REF!</definedName>
    <definedName name="ALPHA" localSheetId="1" hidden="1">#REF!</definedName>
    <definedName name="ALPHA" hidden="1">#REF!</definedName>
    <definedName name="BAF">[1]Documentation!$D$54</definedName>
    <definedName name="CURRENT_RIGHT_PROPOSED_NURSINGRATE_070" localSheetId="1">#REF!</definedName>
    <definedName name="CURRENT_RIGHT_PROPOSED_NURSINGRATE_070">#REF!</definedName>
    <definedName name="four" localSheetId="1" hidden="1">#REF!</definedName>
    <definedName name="four" hidden="1">#REF!</definedName>
    <definedName name="FY20Tresubtotalcombined" localSheetId="1" hidden="1">#REF!</definedName>
    <definedName name="FY20Tresubtotalcombined" hidden="1">#REF!</definedName>
    <definedName name="keyfour" localSheetId="1" hidden="1">#REF!</definedName>
    <definedName name="keyfour" hidden="1">#REF!</definedName>
    <definedName name="MADays">[1]NF!$E$2:$E$341</definedName>
    <definedName name="one" localSheetId="1" hidden="1">#REF!</definedName>
    <definedName name="one" hidden="1">#REF!</definedName>
    <definedName name="_xlnm.Print_Area" localSheetId="1">'SFY23 FFS Rate_NF QIPP-04122023'!$A$1:$H$374</definedName>
    <definedName name="rename" localSheetId="1" hidden="1">#REF!</definedName>
    <definedName name="rename" hidden="1">#REF!</definedName>
    <definedName name="subtotal" localSheetId="1" hidden="1">#REF!</definedName>
    <definedName name="subtotal" hidden="1">#REF!</definedName>
    <definedName name="subtotalcombined" localSheetId="1" hidden="1">#REF!</definedName>
    <definedName name="subtotalcombined" hidden="1">#REF!</definedName>
    <definedName name="temp" localSheetId="1" hidden="1">#REF!</definedName>
    <definedName name="temp" hidden="1">#REF!</definedName>
    <definedName name="temp1" localSheetId="1" hidden="1">#REF!</definedName>
    <definedName name="temp1" hidden="1">#REF!</definedName>
    <definedName name="temp10" localSheetId="1" hidden="1">#REF!</definedName>
    <definedName name="temp10" hidden="1">#REF!</definedName>
    <definedName name="temp11" localSheetId="1" hidden="1">#REF!</definedName>
    <definedName name="temp11" hidden="1">#REF!</definedName>
    <definedName name="temp12" localSheetId="1" hidden="1">#REF!</definedName>
    <definedName name="temp12" hidden="1">#REF!</definedName>
    <definedName name="temp3" localSheetId="1" hidden="1">#REF!</definedName>
    <definedName name="temp3" hidden="1">#REF!</definedName>
    <definedName name="temp4" localSheetId="1" hidden="1">#REF!</definedName>
    <definedName name="temp4" hidden="1">#REF!</definedName>
    <definedName name="TEMP5" localSheetId="1" hidden="1">#REF!</definedName>
    <definedName name="TEMP5" hidden="1">#REF!</definedName>
    <definedName name="TEMP6" localSheetId="1" hidden="1">#REF!</definedName>
    <definedName name="TEMP6" hidden="1">#REF!</definedName>
    <definedName name="TEMP7" localSheetId="1" hidden="1">#REF!</definedName>
    <definedName name="TEMP7" hidden="1">#REF!</definedName>
    <definedName name="temp8" localSheetId="1" hidden="1">#REF!</definedName>
    <definedName name="temp8" hidden="1">#REF!</definedName>
    <definedName name="temp9" localSheetId="1" hidden="1">#REF!</definedName>
    <definedName name="temp9" hidden="1">#REF!</definedName>
    <definedName name="three" localSheetId="1" hidden="1">#REF!</definedName>
    <definedName name="three" hidden="1">#REF!</definedName>
    <definedName name="totalmodel">[1]NF!$J$2:$J$341</definedName>
    <definedName name="TotalModelBAF">[1]NF!$N$2:$N$341</definedName>
    <definedName name="treasury" localSheetId="1" hidden="1">#REF!</definedName>
    <definedName name="treasury" hidden="1">#REF!</definedName>
    <definedName name="Twenty" localSheetId="1" hidden="1">#REF!</definedName>
    <definedName name="Twenty" hidden="1">#REF!</definedName>
    <definedName name="two" localSheetId="1" hidden="1">#REF!</definedName>
    <definedName name="two" hidden="1">#REF!</definedName>
    <definedName name="TypeFacility">[1]NF!$D$2:$D$341</definedName>
    <definedName name="work1" localSheetId="1" hidden="1">#REF!</definedName>
    <definedName name="work1" hidden="1">#REF!</definedName>
    <definedName name="WORK2" localSheetId="1" hidden="1">#REF!</definedName>
    <definedName name="WORK2" hidden="1">#REF!</definedName>
    <definedName name="WORK3" localSheetId="1" hidden="1">#REF!</definedName>
    <definedName name="WORK3" hidden="1">#REF!</definedName>
    <definedName name="worksheet" localSheetId="1" hidden="1">#REF!</definedName>
    <definedName name="worksheet" hidden="1">#REF!</definedName>
    <definedName name="worksheet3" localSheetId="1" hidden="1">#REF!</definedName>
    <definedName name="worksheet3" hidden="1">#REF!</definedName>
    <definedName name="worksheet5" localSheetId="1" hidden="1">#REF!</definedName>
    <definedName name="worksheet5" hidden="1">#REF!</definedName>
    <definedName name="worksheet6" localSheetId="1" hidden="1">#REF!</definedName>
    <definedName name="worksheet6" hidden="1">#REF!</definedName>
    <definedName name="worksheet7" localSheetId="1" hidden="1">#REF!</definedName>
    <definedName name="worksheet7" hidden="1">#REF!</definedName>
    <definedName name="worksheet8" localSheetId="1" hidden="1">#REF!</definedName>
    <definedName name="worksheet8" hidden="1">#REF!</definedName>
    <definedName name="worksheet9" localSheetId="1" hidden="1">#REF!</definedName>
    <definedName name="worksheet9" hidden="1">#REF!</definedName>
    <definedName name="WORKSHETT2" localSheetId="1" hidden="1">#REF!</definedName>
    <definedName name="WORKSHETT2"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7" i="57" l="1"/>
  <c r="I377" i="57"/>
  <c r="G377" i="57"/>
  <c r="P282" i="57" l="1"/>
  <c r="I282" i="57"/>
  <c r="G282" i="57"/>
  <c r="M376" i="57" l="1"/>
  <c r="I376" i="57"/>
  <c r="G376" i="57"/>
  <c r="I339" i="57" l="1"/>
  <c r="G339" i="57"/>
  <c r="I221" i="57"/>
  <c r="M221" i="57" s="1"/>
  <c r="P221" i="57" s="1"/>
  <c r="G221" i="57"/>
  <c r="I58" i="57"/>
  <c r="M58" i="57" s="1"/>
  <c r="P58" i="57" s="1"/>
  <c r="G58" i="57"/>
  <c r="K339" i="57" l="1"/>
  <c r="M339" i="57" s="1"/>
  <c r="P339" i="57" s="1"/>
  <c r="I92" i="57" l="1"/>
  <c r="M92" i="57" s="1"/>
  <c r="P92" i="57" s="1"/>
  <c r="G92" i="57"/>
  <c r="I283" i="57"/>
  <c r="M283" i="57" s="1"/>
  <c r="P283" i="57" s="1"/>
  <c r="G283" i="57"/>
  <c r="I325" i="57" l="1"/>
  <c r="K349" i="57" l="1"/>
  <c r="M349" i="57" l="1"/>
  <c r="P349" i="57" l="1"/>
  <c r="G6" i="57"/>
  <c r="I6" i="57"/>
  <c r="G7" i="57"/>
  <c r="I7" i="57"/>
  <c r="G9" i="57"/>
  <c r="I9" i="57"/>
  <c r="G10" i="57"/>
  <c r="I10" i="57"/>
  <c r="G11" i="57"/>
  <c r="I11" i="57"/>
  <c r="G12" i="57"/>
  <c r="I12" i="57"/>
  <c r="G13" i="57"/>
  <c r="I13" i="57"/>
  <c r="G14" i="57"/>
  <c r="I14" i="57"/>
  <c r="G15" i="57"/>
  <c r="I15" i="57"/>
  <c r="G16" i="57"/>
  <c r="I16" i="57"/>
  <c r="G229" i="57"/>
  <c r="I229" i="57"/>
  <c r="G17" i="57"/>
  <c r="I17" i="57"/>
  <c r="G18" i="57"/>
  <c r="I18" i="57"/>
  <c r="G19" i="57"/>
  <c r="I19" i="57"/>
  <c r="G20" i="57"/>
  <c r="I20" i="57"/>
  <c r="G21" i="57"/>
  <c r="I21" i="57"/>
  <c r="G22" i="57"/>
  <c r="I22" i="57"/>
  <c r="G23" i="57"/>
  <c r="I23" i="57"/>
  <c r="G24" i="57"/>
  <c r="I24" i="57"/>
  <c r="G280" i="57"/>
  <c r="I280" i="57"/>
  <c r="G25" i="57"/>
  <c r="I25" i="57"/>
  <c r="G26" i="57"/>
  <c r="I26" i="57"/>
  <c r="G27" i="57"/>
  <c r="I27" i="57"/>
  <c r="G28" i="57"/>
  <c r="I28" i="57"/>
  <c r="G29" i="57"/>
  <c r="I29" i="57"/>
  <c r="G30" i="57"/>
  <c r="I30" i="57"/>
  <c r="G31" i="57"/>
  <c r="I31" i="57"/>
  <c r="G32" i="57"/>
  <c r="I32" i="57"/>
  <c r="G33" i="57"/>
  <c r="I33" i="57"/>
  <c r="G34" i="57"/>
  <c r="I34" i="57"/>
  <c r="G35" i="57"/>
  <c r="I35" i="57"/>
  <c r="G36" i="57"/>
  <c r="I36" i="57"/>
  <c r="G37" i="57"/>
  <c r="I37" i="57"/>
  <c r="G38" i="57"/>
  <c r="I38" i="57"/>
  <c r="G39" i="57"/>
  <c r="I39" i="57"/>
  <c r="G40" i="57"/>
  <c r="I40" i="57"/>
  <c r="G42" i="57"/>
  <c r="I42" i="57"/>
  <c r="G43" i="57"/>
  <c r="I43" i="57"/>
  <c r="G44" i="57"/>
  <c r="I44" i="57"/>
  <c r="G45" i="57"/>
  <c r="I45" i="57"/>
  <c r="G46" i="57"/>
  <c r="I46" i="57"/>
  <c r="G47" i="57"/>
  <c r="I47" i="57"/>
  <c r="G48" i="57"/>
  <c r="I48" i="57"/>
  <c r="G49" i="57"/>
  <c r="I49" i="57"/>
  <c r="G50" i="57"/>
  <c r="I50" i="57"/>
  <c r="G51" i="57"/>
  <c r="I51" i="57"/>
  <c r="G52" i="57"/>
  <c r="I52" i="57"/>
  <c r="G53" i="57"/>
  <c r="I53" i="57"/>
  <c r="G54" i="57"/>
  <c r="I54" i="57"/>
  <c r="G55" i="57"/>
  <c r="I55" i="57"/>
  <c r="G56" i="57"/>
  <c r="I56" i="57"/>
  <c r="G60" i="57"/>
  <c r="I60" i="57"/>
  <c r="G61" i="57"/>
  <c r="I61" i="57"/>
  <c r="G94" i="57"/>
  <c r="I94" i="57"/>
  <c r="G62" i="57"/>
  <c r="I62" i="57"/>
  <c r="G63" i="57"/>
  <c r="I63" i="57"/>
  <c r="G64" i="57"/>
  <c r="I64" i="57"/>
  <c r="G304" i="57"/>
  <c r="I304" i="57"/>
  <c r="G65" i="57"/>
  <c r="I65" i="57"/>
  <c r="G66" i="57"/>
  <c r="I66" i="57"/>
  <c r="G67" i="57"/>
  <c r="I67" i="57"/>
  <c r="G95" i="57"/>
  <c r="I95" i="57"/>
  <c r="G68" i="57"/>
  <c r="I68" i="57"/>
  <c r="G69" i="57"/>
  <c r="I69" i="57"/>
  <c r="G70" i="57"/>
  <c r="I70" i="57"/>
  <c r="G71" i="57"/>
  <c r="I71" i="57"/>
  <c r="G72" i="57"/>
  <c r="I72" i="57"/>
  <c r="G73" i="57"/>
  <c r="I73" i="57"/>
  <c r="G74" i="57"/>
  <c r="I74" i="57"/>
  <c r="G75" i="57"/>
  <c r="I75" i="57"/>
  <c r="G76" i="57"/>
  <c r="I76" i="57"/>
  <c r="G77" i="57"/>
  <c r="I77" i="57"/>
  <c r="G78" i="57"/>
  <c r="I78" i="57"/>
  <c r="G79" i="57"/>
  <c r="I79" i="57"/>
  <c r="G80" i="57"/>
  <c r="I80" i="57"/>
  <c r="G81" i="57"/>
  <c r="I81" i="57"/>
  <c r="G82" i="57"/>
  <c r="I82" i="57"/>
  <c r="G83" i="57"/>
  <c r="I83" i="57"/>
  <c r="G84" i="57"/>
  <c r="I84" i="57"/>
  <c r="G85" i="57"/>
  <c r="I85" i="57"/>
  <c r="G86" i="57"/>
  <c r="I86" i="57"/>
  <c r="G97" i="57"/>
  <c r="I97" i="57"/>
  <c r="G87" i="57"/>
  <c r="I87" i="57"/>
  <c r="G88" i="57"/>
  <c r="I88" i="57"/>
  <c r="G89" i="57"/>
  <c r="I89" i="57"/>
  <c r="G90" i="57"/>
  <c r="I90" i="57"/>
  <c r="G305" i="57"/>
  <c r="I305" i="57"/>
  <c r="G91" i="57"/>
  <c r="I91" i="57"/>
  <c r="G93" i="57"/>
  <c r="I93" i="57"/>
  <c r="G99" i="57"/>
  <c r="I99" i="57"/>
  <c r="G100" i="57"/>
  <c r="I100" i="57"/>
  <c r="G101" i="57"/>
  <c r="I101" i="57"/>
  <c r="G102" i="57"/>
  <c r="I102" i="57"/>
  <c r="G105" i="57"/>
  <c r="I105" i="57"/>
  <c r="G106" i="57"/>
  <c r="I106" i="57"/>
  <c r="G114" i="57"/>
  <c r="I114" i="57"/>
  <c r="G116" i="57"/>
  <c r="I116" i="57"/>
  <c r="G117" i="57"/>
  <c r="I117" i="57"/>
  <c r="G120" i="57"/>
  <c r="I120" i="57"/>
  <c r="G121" i="57"/>
  <c r="I121" i="57"/>
  <c r="G122" i="57"/>
  <c r="I122" i="57"/>
  <c r="G123" i="57"/>
  <c r="I123" i="57"/>
  <c r="G124" i="57"/>
  <c r="I124" i="57"/>
  <c r="G125" i="57"/>
  <c r="I125" i="57"/>
  <c r="G126" i="57"/>
  <c r="I126" i="57"/>
  <c r="G127" i="57"/>
  <c r="I127" i="57"/>
  <c r="G128" i="57"/>
  <c r="I128" i="57"/>
  <c r="G151" i="57"/>
  <c r="I151" i="57"/>
  <c r="G98" i="57"/>
  <c r="I98" i="57"/>
  <c r="G129" i="57"/>
  <c r="I129" i="57"/>
  <c r="G130" i="57"/>
  <c r="I130" i="57"/>
  <c r="G59" i="57"/>
  <c r="I59" i="57"/>
  <c r="G131" i="57"/>
  <c r="I131" i="57"/>
  <c r="G132" i="57"/>
  <c r="I132" i="57"/>
  <c r="G133" i="57"/>
  <c r="I133" i="57"/>
  <c r="G134" i="57"/>
  <c r="I134" i="57"/>
  <c r="G135" i="57"/>
  <c r="I135" i="57"/>
  <c r="G41" i="57"/>
  <c r="I41" i="57"/>
  <c r="G136" i="57"/>
  <c r="I136" i="57"/>
  <c r="G137" i="57"/>
  <c r="I137" i="57"/>
  <c r="G138" i="57"/>
  <c r="I138" i="57"/>
  <c r="G139" i="57"/>
  <c r="I139" i="57"/>
  <c r="G140" i="57"/>
  <c r="I140" i="57"/>
  <c r="G141" i="57"/>
  <c r="I141" i="57"/>
  <c r="G147" i="57"/>
  <c r="I147" i="57"/>
  <c r="G142" i="57"/>
  <c r="I142" i="57"/>
  <c r="G143" i="57"/>
  <c r="I143" i="57"/>
  <c r="G144" i="57"/>
  <c r="I144" i="57"/>
  <c r="G146" i="57"/>
  <c r="I146" i="57"/>
  <c r="G149" i="57"/>
  <c r="I149" i="57"/>
  <c r="G150" i="57"/>
  <c r="I150" i="57"/>
  <c r="G152" i="57"/>
  <c r="I152" i="57"/>
  <c r="G153" i="57"/>
  <c r="I153" i="57"/>
  <c r="G154" i="57"/>
  <c r="I154" i="57"/>
  <c r="G155" i="57"/>
  <c r="I155" i="57"/>
  <c r="G156" i="57"/>
  <c r="I156" i="57"/>
  <c r="G157" i="57"/>
  <c r="I157" i="57"/>
  <c r="G158" i="57"/>
  <c r="I158" i="57"/>
  <c r="G159" i="57"/>
  <c r="I159" i="57"/>
  <c r="G160" i="57"/>
  <c r="I160" i="57"/>
  <c r="G161" i="57"/>
  <c r="I161" i="57"/>
  <c r="G163" i="57"/>
  <c r="I163" i="57"/>
  <c r="G164" i="57"/>
  <c r="I164" i="57"/>
  <c r="G165" i="57"/>
  <c r="I165" i="57"/>
  <c r="G166" i="57"/>
  <c r="I166" i="57"/>
  <c r="G167" i="57"/>
  <c r="I167" i="57"/>
  <c r="G168" i="57"/>
  <c r="I168" i="57"/>
  <c r="G169" i="57"/>
  <c r="I169" i="57"/>
  <c r="G170" i="57"/>
  <c r="I170" i="57"/>
  <c r="G171" i="57"/>
  <c r="I171" i="57"/>
  <c r="G172" i="57"/>
  <c r="I172" i="57"/>
  <c r="G173" i="57"/>
  <c r="I173" i="57"/>
  <c r="G174" i="57"/>
  <c r="I174" i="57"/>
  <c r="G175" i="57"/>
  <c r="I175" i="57"/>
  <c r="G176" i="57"/>
  <c r="I176" i="57"/>
  <c r="G177" i="57"/>
  <c r="I177" i="57"/>
  <c r="G178" i="57"/>
  <c r="I178" i="57"/>
  <c r="G103" i="57"/>
  <c r="I103" i="57"/>
  <c r="G179" i="57"/>
  <c r="I179" i="57"/>
  <c r="G181" i="57"/>
  <c r="I181" i="57"/>
  <c r="G183" i="57"/>
  <c r="I183" i="57"/>
  <c r="G184" i="57"/>
  <c r="I184" i="57"/>
  <c r="G145" i="57"/>
  <c r="I145" i="57"/>
  <c r="G185" i="57"/>
  <c r="I185" i="57"/>
  <c r="G180" i="57"/>
  <c r="I180" i="57"/>
  <c r="G186" i="57"/>
  <c r="I186" i="57"/>
  <c r="G104" i="57"/>
  <c r="I104" i="57"/>
  <c r="G187" i="57"/>
  <c r="I187" i="57"/>
  <c r="G188" i="57"/>
  <c r="I188" i="57"/>
  <c r="G189" i="57"/>
  <c r="I189" i="57"/>
  <c r="G190" i="57"/>
  <c r="I190" i="57"/>
  <c r="G191" i="57"/>
  <c r="I191" i="57"/>
  <c r="G192" i="57"/>
  <c r="I192" i="57"/>
  <c r="G193" i="57"/>
  <c r="I193" i="57"/>
  <c r="G194" i="57"/>
  <c r="I194" i="57"/>
  <c r="G195" i="57"/>
  <c r="I195" i="57"/>
  <c r="G196" i="57"/>
  <c r="I196" i="57"/>
  <c r="G197" i="57"/>
  <c r="I197" i="57"/>
  <c r="G198" i="57"/>
  <c r="I198" i="57"/>
  <c r="G199" i="57"/>
  <c r="I199" i="57"/>
  <c r="G107" i="57"/>
  <c r="I107" i="57"/>
  <c r="G200" i="57"/>
  <c r="I200" i="57"/>
  <c r="G201" i="57"/>
  <c r="I201" i="57"/>
  <c r="G202" i="57"/>
  <c r="I202" i="57"/>
  <c r="G203" i="57"/>
  <c r="I203" i="57"/>
  <c r="G204" i="57"/>
  <c r="I204" i="57"/>
  <c r="G205" i="57"/>
  <c r="I205" i="57"/>
  <c r="G206" i="57"/>
  <c r="I206" i="57"/>
  <c r="G108" i="57"/>
  <c r="I108" i="57"/>
  <c r="G207" i="57"/>
  <c r="I207" i="57"/>
  <c r="G208" i="57"/>
  <c r="I208" i="57"/>
  <c r="G209" i="57"/>
  <c r="I209" i="57"/>
  <c r="G109" i="57"/>
  <c r="I109" i="57"/>
  <c r="G210" i="57"/>
  <c r="I210" i="57"/>
  <c r="G211" i="57"/>
  <c r="I211" i="57"/>
  <c r="G212" i="57"/>
  <c r="I212" i="57"/>
  <c r="G213" i="57"/>
  <c r="I213" i="57"/>
  <c r="G214" i="57"/>
  <c r="I214" i="57"/>
  <c r="G215" i="57"/>
  <c r="I215" i="57"/>
  <c r="G110" i="57"/>
  <c r="I110" i="57"/>
  <c r="G216" i="57"/>
  <c r="I216" i="57"/>
  <c r="G111" i="57"/>
  <c r="I111" i="57"/>
  <c r="G217" i="57"/>
  <c r="I217" i="57"/>
  <c r="G218" i="57"/>
  <c r="I218" i="57"/>
  <c r="G219" i="57"/>
  <c r="I219" i="57"/>
  <c r="G220" i="57"/>
  <c r="I220" i="57"/>
  <c r="G222" i="57"/>
  <c r="I222" i="57"/>
  <c r="G182" i="57"/>
  <c r="I182" i="57"/>
  <c r="G223" i="57"/>
  <c r="I223" i="57"/>
  <c r="G162" i="57"/>
  <c r="I162" i="57"/>
  <c r="G224" i="57"/>
  <c r="I224" i="57"/>
  <c r="G225" i="57"/>
  <c r="I225" i="57"/>
  <c r="G226" i="57"/>
  <c r="I226" i="57"/>
  <c r="G227" i="57"/>
  <c r="I227" i="57"/>
  <c r="G228" i="57"/>
  <c r="I228" i="57"/>
  <c r="G230" i="57"/>
  <c r="I230" i="57"/>
  <c r="G231" i="57"/>
  <c r="I231" i="57"/>
  <c r="G232" i="57"/>
  <c r="I232" i="57"/>
  <c r="G113" i="57"/>
  <c r="I113" i="57"/>
  <c r="G233" i="57"/>
  <c r="I233" i="57"/>
  <c r="G234" i="57"/>
  <c r="I234" i="57"/>
  <c r="G235" i="57"/>
  <c r="I235" i="57"/>
  <c r="G115" i="57"/>
  <c r="I115" i="57"/>
  <c r="G236" i="57"/>
  <c r="I236" i="57"/>
  <c r="G237" i="57"/>
  <c r="I237" i="57"/>
  <c r="G148" i="57"/>
  <c r="I148" i="57"/>
  <c r="G238" i="57"/>
  <c r="I238" i="57"/>
  <c r="G239" i="57"/>
  <c r="I239" i="57"/>
  <c r="G240" i="57"/>
  <c r="I240" i="57"/>
  <c r="G241" i="57"/>
  <c r="I241" i="57"/>
  <c r="G242" i="57"/>
  <c r="I242" i="57"/>
  <c r="G243" i="57"/>
  <c r="I243" i="57"/>
  <c r="G244" i="57"/>
  <c r="I244" i="57"/>
  <c r="G245" i="57"/>
  <c r="I245" i="57"/>
  <c r="G246" i="57"/>
  <c r="I246" i="57"/>
  <c r="G247" i="57"/>
  <c r="I247" i="57"/>
  <c r="G248" i="57"/>
  <c r="I248" i="57"/>
  <c r="G249" i="57"/>
  <c r="I249" i="57"/>
  <c r="G250" i="57"/>
  <c r="I250" i="57"/>
  <c r="G57" i="57"/>
  <c r="I57" i="57"/>
  <c r="G251" i="57"/>
  <c r="I251" i="57"/>
  <c r="G252" i="57"/>
  <c r="I252" i="57"/>
  <c r="G253" i="57"/>
  <c r="I253" i="57"/>
  <c r="G254" i="57"/>
  <c r="I254" i="57"/>
  <c r="G255" i="57"/>
  <c r="I255" i="57"/>
  <c r="G256" i="57"/>
  <c r="I256" i="57"/>
  <c r="G257" i="57"/>
  <c r="I257" i="57"/>
  <c r="G258" i="57"/>
  <c r="I258" i="57"/>
  <c r="G259" i="57"/>
  <c r="I259" i="57"/>
  <c r="G8" i="57"/>
  <c r="I8" i="57"/>
  <c r="G260" i="57"/>
  <c r="I260" i="57"/>
  <c r="G261" i="57"/>
  <c r="I261" i="57"/>
  <c r="G262" i="57"/>
  <c r="I262" i="57"/>
  <c r="G263" i="57"/>
  <c r="I263" i="57"/>
  <c r="G264" i="57"/>
  <c r="I264" i="57"/>
  <c r="G265" i="57"/>
  <c r="I265" i="57"/>
  <c r="G266" i="57"/>
  <c r="I266" i="57"/>
  <c r="G267" i="57"/>
  <c r="I267" i="57"/>
  <c r="G268" i="57"/>
  <c r="I268" i="57"/>
  <c r="G269" i="57"/>
  <c r="I269" i="57"/>
  <c r="G270" i="57"/>
  <c r="I270" i="57"/>
  <c r="G271" i="57"/>
  <c r="I271" i="57"/>
  <c r="G272" i="57"/>
  <c r="I272" i="57"/>
  <c r="G273" i="57"/>
  <c r="I273" i="57"/>
  <c r="G274" i="57"/>
  <c r="I274" i="57"/>
  <c r="G275" i="57"/>
  <c r="I275" i="57"/>
  <c r="G276" i="57"/>
  <c r="I276" i="57"/>
  <c r="G277" i="57"/>
  <c r="I277" i="57"/>
  <c r="G278" i="57"/>
  <c r="I278" i="57"/>
  <c r="G279" i="57"/>
  <c r="I279" i="57"/>
  <c r="G281" i="57"/>
  <c r="I281" i="57"/>
  <c r="G285" i="57"/>
  <c r="I285" i="57"/>
  <c r="G286" i="57"/>
  <c r="I286" i="57"/>
  <c r="G287" i="57"/>
  <c r="I287" i="57"/>
  <c r="G288" i="57"/>
  <c r="I288" i="57"/>
  <c r="G289" i="57"/>
  <c r="I289" i="57"/>
  <c r="G290" i="57"/>
  <c r="I290" i="57"/>
  <c r="G291" i="57"/>
  <c r="I291" i="57"/>
  <c r="G292" i="57"/>
  <c r="I292" i="57"/>
  <c r="G293" i="57"/>
  <c r="I293" i="57"/>
  <c r="G294" i="57"/>
  <c r="I294" i="57"/>
  <c r="G295" i="57"/>
  <c r="I295" i="57"/>
  <c r="G296" i="57"/>
  <c r="I296" i="57"/>
  <c r="G297" i="57"/>
  <c r="I297" i="57"/>
  <c r="G298" i="57"/>
  <c r="I298" i="57"/>
  <c r="G299" i="57"/>
  <c r="I299" i="57"/>
  <c r="G300" i="57"/>
  <c r="I300" i="57"/>
  <c r="G301" i="57"/>
  <c r="I301" i="57"/>
  <c r="G302" i="57"/>
  <c r="I302" i="57"/>
  <c r="G303" i="57"/>
  <c r="I303" i="57"/>
  <c r="G306" i="57"/>
  <c r="I306" i="57"/>
  <c r="G307" i="57"/>
  <c r="I307" i="57"/>
  <c r="G308" i="57"/>
  <c r="I308" i="57"/>
  <c r="G309" i="57"/>
  <c r="I309" i="57"/>
  <c r="G310" i="57"/>
  <c r="I310" i="57"/>
  <c r="G311" i="57"/>
  <c r="I311" i="57"/>
  <c r="G118" i="57"/>
  <c r="I118" i="57"/>
  <c r="G312" i="57"/>
  <c r="I312" i="57"/>
  <c r="G313" i="57"/>
  <c r="I313" i="57"/>
  <c r="G314" i="57"/>
  <c r="I314" i="57"/>
  <c r="G96" i="57"/>
  <c r="I96" i="57"/>
  <c r="G315" i="57"/>
  <c r="I315" i="57"/>
  <c r="G316" i="57"/>
  <c r="I316" i="57"/>
  <c r="G119" i="57"/>
  <c r="I119" i="57"/>
  <c r="G317" i="57"/>
  <c r="I317" i="57"/>
  <c r="G318" i="57"/>
  <c r="I318" i="57"/>
  <c r="G319" i="57"/>
  <c r="I319" i="57"/>
  <c r="G320" i="57"/>
  <c r="I320" i="57"/>
  <c r="G112" i="57"/>
  <c r="I112" i="57"/>
  <c r="G321" i="57"/>
  <c r="I321" i="57"/>
  <c r="G322" i="57"/>
  <c r="I322" i="57"/>
  <c r="G323" i="57"/>
  <c r="I323" i="57"/>
  <c r="G353" i="57"/>
  <c r="I353" i="57"/>
  <c r="G325" i="57"/>
  <c r="K325" i="57"/>
  <c r="M325" i="57" s="1"/>
  <c r="G326" i="57"/>
  <c r="I326" i="57"/>
  <c r="G327" i="57"/>
  <c r="I327" i="57"/>
  <c r="G328" i="57"/>
  <c r="I328" i="57"/>
  <c r="G356" i="57"/>
  <c r="I356" i="57"/>
  <c r="G329" i="57"/>
  <c r="I329" i="57"/>
  <c r="G330" i="57"/>
  <c r="I330" i="57"/>
  <c r="G331" i="57"/>
  <c r="I331" i="57"/>
  <c r="G332" i="57"/>
  <c r="I332" i="57"/>
  <c r="G333" i="57"/>
  <c r="I333" i="57"/>
  <c r="G334" i="57"/>
  <c r="I334" i="57"/>
  <c r="G335" i="57"/>
  <c r="I335" i="57"/>
  <c r="G336" i="57"/>
  <c r="I336" i="57"/>
  <c r="G337" i="57"/>
  <c r="I337" i="57"/>
  <c r="G338" i="57"/>
  <c r="I338" i="57"/>
  <c r="G341" i="57"/>
  <c r="I341" i="57"/>
  <c r="G343" i="57"/>
  <c r="I343" i="57"/>
  <c r="G344" i="57"/>
  <c r="I344" i="57"/>
  <c r="G345" i="57"/>
  <c r="I345" i="57"/>
  <c r="G346" i="57"/>
  <c r="I346" i="57"/>
  <c r="G347" i="57"/>
  <c r="I347" i="57"/>
  <c r="G348" i="57"/>
  <c r="I348" i="57"/>
  <c r="G350" i="57"/>
  <c r="I350" i="57"/>
  <c r="G351" i="57"/>
  <c r="I351" i="57"/>
  <c r="G352" i="57"/>
  <c r="I352" i="57"/>
  <c r="G354" i="57"/>
  <c r="I354" i="57"/>
  <c r="G355" i="57"/>
  <c r="I355" i="57"/>
  <c r="G342" i="57"/>
  <c r="I342" i="57"/>
  <c r="G357" i="57"/>
  <c r="I357" i="57"/>
  <c r="G358" i="57"/>
  <c r="I358" i="57"/>
  <c r="G340" i="57"/>
  <c r="I340" i="57"/>
  <c r="G360" i="57"/>
  <c r="I360" i="57"/>
  <c r="G361" i="57"/>
  <c r="I361" i="57"/>
  <c r="G362" i="57"/>
  <c r="I362" i="57"/>
  <c r="G363" i="57"/>
  <c r="I363" i="57"/>
  <c r="G364" i="57"/>
  <c r="I364" i="57"/>
  <c r="G365" i="57"/>
  <c r="I365" i="57"/>
  <c r="G366" i="57"/>
  <c r="I366" i="57"/>
  <c r="G368" i="57"/>
  <c r="I368" i="57"/>
  <c r="M368" i="57" s="1"/>
  <c r="P368" i="57" s="1"/>
  <c r="G369" i="57"/>
  <c r="I369" i="57"/>
  <c r="M369" i="57" s="1"/>
  <c r="P369" i="57" s="1"/>
  <c r="G370" i="57"/>
  <c r="I370" i="57"/>
  <c r="M370" i="57" s="1"/>
  <c r="P370" i="57" s="1"/>
  <c r="G371" i="57"/>
  <c r="I371" i="57"/>
  <c r="M371" i="57" s="1"/>
  <c r="P371" i="57" s="1"/>
  <c r="G372" i="57"/>
  <c r="I372" i="57"/>
  <c r="M372" i="57" s="1"/>
  <c r="P372" i="57" s="1"/>
  <c r="G373" i="57"/>
  <c r="I373" i="57"/>
  <c r="M373" i="57" s="1"/>
  <c r="P373" i="57" s="1"/>
  <c r="G374" i="57"/>
  <c r="I374" i="57"/>
  <c r="M374" i="57" s="1"/>
  <c r="P374" i="57" s="1"/>
  <c r="M363" i="57" l="1"/>
  <c r="K347" i="57"/>
  <c r="M347" i="57" s="1"/>
  <c r="K332" i="57"/>
  <c r="M332" i="57" s="1"/>
  <c r="M312" i="57"/>
  <c r="M298" i="57"/>
  <c r="M278" i="57"/>
  <c r="M8" i="57"/>
  <c r="M245" i="57"/>
  <c r="M232" i="57"/>
  <c r="M214" i="57"/>
  <c r="M207" i="57"/>
  <c r="M104" i="57"/>
  <c r="M179" i="57"/>
  <c r="M166" i="57"/>
  <c r="M146" i="57"/>
  <c r="M138" i="57"/>
  <c r="M126" i="57"/>
  <c r="M102" i="57"/>
  <c r="M86" i="57"/>
  <c r="M95" i="57"/>
  <c r="M24" i="57"/>
  <c r="M364" i="57"/>
  <c r="M360" i="57"/>
  <c r="K358" i="57"/>
  <c r="M358" i="57" s="1"/>
  <c r="K354" i="57"/>
  <c r="M354" i="57" s="1"/>
  <c r="K348" i="57"/>
  <c r="M348" i="57" s="1"/>
  <c r="K344" i="57"/>
  <c r="M344" i="57" s="1"/>
  <c r="K337" i="57"/>
  <c r="M337" i="57" s="1"/>
  <c r="K333" i="57"/>
  <c r="M333" i="57" s="1"/>
  <c r="K329" i="57"/>
  <c r="M329" i="57" s="1"/>
  <c r="K326" i="57"/>
  <c r="M326" i="57" s="1"/>
  <c r="M322" i="57"/>
  <c r="M319" i="57"/>
  <c r="M316" i="57"/>
  <c r="M313" i="57"/>
  <c r="M308" i="57"/>
  <c r="M302" i="57"/>
  <c r="M299" i="57"/>
  <c r="M295" i="57"/>
  <c r="M291" i="57"/>
  <c r="M287" i="57"/>
  <c r="M279" i="57"/>
  <c r="M275" i="57"/>
  <c r="M272" i="57"/>
  <c r="M268" i="57"/>
  <c r="M264" i="57"/>
  <c r="M260" i="57"/>
  <c r="M257" i="57"/>
  <c r="M253" i="57"/>
  <c r="M250" i="57"/>
  <c r="M246" i="57"/>
  <c r="M242" i="57"/>
  <c r="M238" i="57"/>
  <c r="M115" i="57"/>
  <c r="M113" i="57"/>
  <c r="M228" i="57"/>
  <c r="M224" i="57"/>
  <c r="M222" i="57"/>
  <c r="M217" i="57"/>
  <c r="M215" i="57"/>
  <c r="M211" i="57"/>
  <c r="M208" i="57"/>
  <c r="M205" i="57"/>
  <c r="M201" i="57"/>
  <c r="M199" i="57"/>
  <c r="M195" i="57"/>
  <c r="M191" i="57"/>
  <c r="M187" i="57"/>
  <c r="M185" i="57"/>
  <c r="M181" i="57"/>
  <c r="M177" i="57"/>
  <c r="M174" i="57"/>
  <c r="M171" i="57"/>
  <c r="M167" i="57"/>
  <c r="M163" i="57"/>
  <c r="M158" i="57"/>
  <c r="M154" i="57"/>
  <c r="M149" i="57"/>
  <c r="M142" i="57"/>
  <c r="M139" i="57"/>
  <c r="M41" i="57"/>
  <c r="M132" i="57"/>
  <c r="M129" i="57"/>
  <c r="M127" i="57"/>
  <c r="M123" i="57"/>
  <c r="M117" i="57"/>
  <c r="M105" i="57"/>
  <c r="M99" i="57"/>
  <c r="M90" i="57"/>
  <c r="M97" i="57"/>
  <c r="M83" i="57"/>
  <c r="M79" i="57"/>
  <c r="M75" i="57"/>
  <c r="M72" i="57"/>
  <c r="M68" i="57"/>
  <c r="M65" i="57"/>
  <c r="M62" i="57"/>
  <c r="M56" i="57"/>
  <c r="M49" i="57"/>
  <c r="M46" i="57"/>
  <c r="M43" i="57"/>
  <c r="M39" i="57"/>
  <c r="M36" i="57"/>
  <c r="M32" i="57"/>
  <c r="M28" i="57"/>
  <c r="M280" i="57"/>
  <c r="M21" i="57"/>
  <c r="M18" i="57"/>
  <c r="M15" i="57"/>
  <c r="M12" i="57"/>
  <c r="M7" i="57"/>
  <c r="K357" i="57"/>
  <c r="M357" i="57" s="1"/>
  <c r="K336" i="57"/>
  <c r="M336" i="57" s="1"/>
  <c r="M321" i="57"/>
  <c r="M286" i="57"/>
  <c r="M267" i="57"/>
  <c r="M252" i="57"/>
  <c r="M148" i="57"/>
  <c r="M162" i="57"/>
  <c r="M210" i="57"/>
  <c r="M198" i="57"/>
  <c r="M145" i="57"/>
  <c r="M176" i="57"/>
  <c r="M153" i="57"/>
  <c r="M147" i="57"/>
  <c r="M98" i="57"/>
  <c r="M122" i="57"/>
  <c r="M89" i="57"/>
  <c r="M78" i="57"/>
  <c r="M71" i="57"/>
  <c r="M304" i="57"/>
  <c r="M94" i="57"/>
  <c r="M55" i="57"/>
  <c r="M52" i="57"/>
  <c r="M48" i="57"/>
  <c r="M45" i="57"/>
  <c r="M42" i="57"/>
  <c r="M38" i="57"/>
  <c r="M35" i="57"/>
  <c r="M31" i="57"/>
  <c r="M27" i="57"/>
  <c r="M14" i="57"/>
  <c r="K356" i="57"/>
  <c r="M356" i="57" s="1"/>
  <c r="M307" i="57"/>
  <c r="M271" i="57"/>
  <c r="M241" i="57"/>
  <c r="M111" i="57"/>
  <c r="M190" i="57"/>
  <c r="M157" i="57"/>
  <c r="M93" i="57"/>
  <c r="M11" i="57"/>
  <c r="M366" i="57"/>
  <c r="M362" i="57"/>
  <c r="K342" i="57"/>
  <c r="M342" i="57" s="1"/>
  <c r="K351" i="57"/>
  <c r="M351" i="57" s="1"/>
  <c r="K346" i="57"/>
  <c r="M346" i="57" s="1"/>
  <c r="K341" i="57"/>
  <c r="M341" i="57" s="1"/>
  <c r="K335" i="57"/>
  <c r="M335" i="57" s="1"/>
  <c r="K331" i="57"/>
  <c r="M331" i="57" s="1"/>
  <c r="K328" i="57"/>
  <c r="M328" i="57" s="1"/>
  <c r="K353" i="57"/>
  <c r="M353" i="57" s="1"/>
  <c r="M112" i="57"/>
  <c r="M317" i="57"/>
  <c r="M96" i="57"/>
  <c r="M118" i="57"/>
  <c r="M310" i="57"/>
  <c r="M306" i="57"/>
  <c r="M297" i="57"/>
  <c r="M293" i="57"/>
  <c r="M289" i="57"/>
  <c r="M285" i="57"/>
  <c r="M277" i="57"/>
  <c r="M274" i="57"/>
  <c r="M270" i="57"/>
  <c r="M266" i="57"/>
  <c r="M262" i="57"/>
  <c r="M259" i="57"/>
  <c r="M255" i="57"/>
  <c r="M251" i="57"/>
  <c r="M248" i="57"/>
  <c r="M244" i="57"/>
  <c r="M240" i="57"/>
  <c r="M237" i="57"/>
  <c r="M234" i="57"/>
  <c r="M231" i="57"/>
  <c r="M226" i="57"/>
  <c r="M223" i="57"/>
  <c r="M219" i="57"/>
  <c r="M216" i="57"/>
  <c r="M213" i="57"/>
  <c r="M109" i="57"/>
  <c r="M108" i="57"/>
  <c r="M203" i="57"/>
  <c r="M197" i="57"/>
  <c r="M193" i="57"/>
  <c r="M189" i="57"/>
  <c r="M186" i="57"/>
  <c r="M184" i="57"/>
  <c r="M103" i="57"/>
  <c r="M175" i="57"/>
  <c r="M173" i="57"/>
  <c r="M169" i="57"/>
  <c r="M165" i="57"/>
  <c r="M160" i="57"/>
  <c r="M156" i="57"/>
  <c r="M152" i="57"/>
  <c r="M144" i="57"/>
  <c r="M141" i="57"/>
  <c r="M137" i="57"/>
  <c r="M134" i="57"/>
  <c r="M59" i="57"/>
  <c r="M151" i="57"/>
  <c r="M125" i="57"/>
  <c r="M121" i="57"/>
  <c r="M114" i="57"/>
  <c r="M101" i="57"/>
  <c r="M91" i="57"/>
  <c r="M88" i="57"/>
  <c r="M85" i="57"/>
  <c r="M81" i="57"/>
  <c r="M77" i="57"/>
  <c r="M70" i="57"/>
  <c r="M67" i="57"/>
  <c r="M64" i="57"/>
  <c r="M61" i="57"/>
  <c r="M54" i="57"/>
  <c r="M51" i="57"/>
  <c r="M47" i="57"/>
  <c r="M44" i="57"/>
  <c r="M37" i="57"/>
  <c r="M34" i="57"/>
  <c r="M30" i="57"/>
  <c r="M26" i="57"/>
  <c r="M23" i="57"/>
  <c r="M19" i="57"/>
  <c r="M229" i="57"/>
  <c r="M13" i="57"/>
  <c r="M10" i="57"/>
  <c r="P325" i="57"/>
  <c r="M301" i="57"/>
  <c r="M249" i="57"/>
  <c r="M220" i="57"/>
  <c r="M194" i="57"/>
  <c r="M161" i="57"/>
  <c r="M116" i="57"/>
  <c r="M6" i="57"/>
  <c r="K343" i="57"/>
  <c r="M343" i="57" s="1"/>
  <c r="M315" i="57"/>
  <c r="M290" i="57"/>
  <c r="M256" i="57"/>
  <c r="M227" i="57"/>
  <c r="M200" i="57"/>
  <c r="M131" i="57"/>
  <c r="M82" i="57"/>
  <c r="M17" i="57"/>
  <c r="M365" i="57"/>
  <c r="M361" i="57"/>
  <c r="K340" i="57"/>
  <c r="M340" i="57" s="1"/>
  <c r="K355" i="57"/>
  <c r="M355" i="57" s="1"/>
  <c r="K350" i="57"/>
  <c r="M350" i="57" s="1"/>
  <c r="K345" i="57"/>
  <c r="M345" i="57" s="1"/>
  <c r="K338" i="57"/>
  <c r="M338" i="57" s="1"/>
  <c r="K334" i="57"/>
  <c r="M334" i="57" s="1"/>
  <c r="K330" i="57"/>
  <c r="M330" i="57" s="1"/>
  <c r="K327" i="57"/>
  <c r="M327" i="57" s="1"/>
  <c r="M323" i="57"/>
  <c r="M320" i="57"/>
  <c r="M119" i="57"/>
  <c r="M314" i="57"/>
  <c r="M311" i="57"/>
  <c r="M309" i="57"/>
  <c r="M303" i="57"/>
  <c r="M300" i="57"/>
  <c r="M296" i="57"/>
  <c r="M292" i="57"/>
  <c r="M288" i="57"/>
  <c r="M281" i="57"/>
  <c r="M276" i="57"/>
  <c r="M273" i="57"/>
  <c r="M269" i="57"/>
  <c r="M265" i="57"/>
  <c r="M261" i="57"/>
  <c r="M258" i="57"/>
  <c r="M254" i="57"/>
  <c r="M57" i="57"/>
  <c r="M247" i="57"/>
  <c r="M243" i="57"/>
  <c r="M239" i="57"/>
  <c r="M236" i="57"/>
  <c r="M233" i="57"/>
  <c r="M230" i="57"/>
  <c r="M225" i="57"/>
  <c r="M182" i="57"/>
  <c r="M218" i="57"/>
  <c r="M110" i="57"/>
  <c r="M212" i="57"/>
  <c r="M209" i="57"/>
  <c r="M206" i="57"/>
  <c r="M202" i="57"/>
  <c r="M107" i="57"/>
  <c r="M196" i="57"/>
  <c r="M192" i="57"/>
  <c r="M188" i="57"/>
  <c r="M180" i="57"/>
  <c r="M183" i="57"/>
  <c r="M178" i="57"/>
  <c r="M172" i="57"/>
  <c r="M168" i="57"/>
  <c r="M164" i="57"/>
  <c r="M159" i="57"/>
  <c r="M155" i="57"/>
  <c r="M150" i="57"/>
  <c r="M143" i="57"/>
  <c r="M140" i="57"/>
  <c r="M136" i="57"/>
  <c r="M133" i="57"/>
  <c r="M130" i="57"/>
  <c r="M128" i="57"/>
  <c r="M124" i="57"/>
  <c r="M120" i="57"/>
  <c r="M106" i="57"/>
  <c r="M100" i="57"/>
  <c r="M305" i="57"/>
  <c r="M87" i="57"/>
  <c r="M84" i="57"/>
  <c r="M80" i="57"/>
  <c r="M76" i="57"/>
  <c r="M73" i="57"/>
  <c r="M69" i="57"/>
  <c r="M66" i="57"/>
  <c r="M63" i="57"/>
  <c r="M60" i="57"/>
  <c r="M53" i="57"/>
  <c r="M50" i="57"/>
  <c r="M40" i="57"/>
  <c r="M33" i="57"/>
  <c r="M29" i="57"/>
  <c r="M25" i="57"/>
  <c r="M22" i="57"/>
  <c r="M16" i="57"/>
  <c r="M9" i="57"/>
  <c r="K352" i="57"/>
  <c r="M352" i="57" s="1"/>
  <c r="M318" i="57"/>
  <c r="M294" i="57"/>
  <c r="M263" i="57"/>
  <c r="M235" i="57"/>
  <c r="M204" i="57"/>
  <c r="M170" i="57"/>
  <c r="M135" i="57"/>
  <c r="M74" i="57"/>
  <c r="M20" i="57"/>
  <c r="P73" i="57" l="1"/>
  <c r="P183" i="57"/>
  <c r="P236" i="57"/>
  <c r="P300" i="57"/>
  <c r="P256" i="57"/>
  <c r="P64" i="57"/>
  <c r="P173" i="57"/>
  <c r="P240" i="57"/>
  <c r="P306" i="57"/>
  <c r="P27" i="57"/>
  <c r="P147" i="57"/>
  <c r="P12" i="57"/>
  <c r="P83" i="57"/>
  <c r="P142" i="57"/>
  <c r="P177" i="57"/>
  <c r="P205" i="57"/>
  <c r="P113" i="57"/>
  <c r="P246" i="57"/>
  <c r="P260" i="57"/>
  <c r="P275" i="57"/>
  <c r="P295" i="57"/>
  <c r="P322" i="57"/>
  <c r="P337" i="57"/>
  <c r="P312" i="57"/>
  <c r="P20" i="57"/>
  <c r="P29" i="57"/>
  <c r="P120" i="57"/>
  <c r="P168" i="57"/>
  <c r="P182" i="57"/>
  <c r="P265" i="57"/>
  <c r="P314" i="57"/>
  <c r="P361" i="57"/>
  <c r="P19" i="57"/>
  <c r="P77" i="57"/>
  <c r="P137" i="57"/>
  <c r="P255" i="57"/>
  <c r="P289" i="57"/>
  <c r="P366" i="57"/>
  <c r="P42" i="57"/>
  <c r="P78" i="57"/>
  <c r="P252" i="57"/>
  <c r="P129" i="57"/>
  <c r="P191" i="57"/>
  <c r="P358" i="57"/>
  <c r="P352" i="57"/>
  <c r="P33" i="57"/>
  <c r="P63" i="57"/>
  <c r="P305" i="57"/>
  <c r="P124" i="57"/>
  <c r="P136" i="57"/>
  <c r="P155" i="57"/>
  <c r="P172" i="57"/>
  <c r="P180" i="57"/>
  <c r="P107" i="57"/>
  <c r="P212" i="57"/>
  <c r="P225" i="57"/>
  <c r="P239" i="57"/>
  <c r="P254" i="57"/>
  <c r="P269" i="57"/>
  <c r="P288" i="57"/>
  <c r="P303" i="57"/>
  <c r="P119" i="57"/>
  <c r="P330" i="57"/>
  <c r="P350" i="57"/>
  <c r="P365" i="57"/>
  <c r="P290" i="57"/>
  <c r="P116" i="57"/>
  <c r="P249" i="57"/>
  <c r="P10" i="57"/>
  <c r="P23" i="57"/>
  <c r="P37" i="57"/>
  <c r="P51" i="57"/>
  <c r="P67" i="57"/>
  <c r="P81" i="57"/>
  <c r="P101" i="57"/>
  <c r="P151" i="57"/>
  <c r="P141" i="57"/>
  <c r="P160" i="57"/>
  <c r="P175" i="57"/>
  <c r="P189" i="57"/>
  <c r="P203" i="57"/>
  <c r="P216" i="57"/>
  <c r="P231" i="57"/>
  <c r="P244" i="57"/>
  <c r="P259" i="57"/>
  <c r="P274" i="57"/>
  <c r="P293" i="57"/>
  <c r="P310" i="57"/>
  <c r="P112" i="57"/>
  <c r="P335" i="57"/>
  <c r="P342" i="57"/>
  <c r="P11" i="57"/>
  <c r="P111" i="57"/>
  <c r="P356" i="57"/>
  <c r="P31" i="57"/>
  <c r="P45" i="57"/>
  <c r="P94" i="57"/>
  <c r="P89" i="57"/>
  <c r="P153" i="57"/>
  <c r="P210" i="57"/>
  <c r="P267" i="57"/>
  <c r="P336" i="57"/>
  <c r="P15" i="57"/>
  <c r="P28" i="57"/>
  <c r="P43" i="57"/>
  <c r="P56" i="57"/>
  <c r="P72" i="57"/>
  <c r="P97" i="57"/>
  <c r="P117" i="57"/>
  <c r="P132" i="57"/>
  <c r="P149" i="57"/>
  <c r="P167" i="57"/>
  <c r="P181" i="57"/>
  <c r="P195" i="57"/>
  <c r="P208" i="57"/>
  <c r="P222" i="57"/>
  <c r="P115" i="57"/>
  <c r="P250" i="57"/>
  <c r="P264" i="57"/>
  <c r="P279" i="57"/>
  <c r="P299" i="57"/>
  <c r="P313" i="57"/>
  <c r="P326" i="57"/>
  <c r="P344" i="57"/>
  <c r="P360" i="57"/>
  <c r="P86" i="57"/>
  <c r="P146" i="57"/>
  <c r="P207" i="57"/>
  <c r="P8" i="57"/>
  <c r="P332" i="57"/>
  <c r="P16" i="57"/>
  <c r="P150" i="57"/>
  <c r="P345" i="57"/>
  <c r="P6" i="57"/>
  <c r="P47" i="57"/>
  <c r="P156" i="57"/>
  <c r="P226" i="57"/>
  <c r="P317" i="57"/>
  <c r="P321" i="57"/>
  <c r="P245" i="57"/>
  <c r="P235" i="57"/>
  <c r="P76" i="57"/>
  <c r="P318" i="57"/>
  <c r="P133" i="57"/>
  <c r="P209" i="57"/>
  <c r="P281" i="57"/>
  <c r="P91" i="57"/>
  <c r="P213" i="57"/>
  <c r="P351" i="57"/>
  <c r="P307" i="57"/>
  <c r="P55" i="57"/>
  <c r="P198" i="57"/>
  <c r="P39" i="57"/>
  <c r="P105" i="57"/>
  <c r="P163" i="57"/>
  <c r="P217" i="57"/>
  <c r="P138" i="57"/>
  <c r="P9" i="57"/>
  <c r="P50" i="57"/>
  <c r="P100" i="57"/>
  <c r="P128" i="57"/>
  <c r="P140" i="57"/>
  <c r="P159" i="57"/>
  <c r="P188" i="57"/>
  <c r="P202" i="57"/>
  <c r="P110" i="57"/>
  <c r="P230" i="57"/>
  <c r="P243" i="57"/>
  <c r="P258" i="57"/>
  <c r="P273" i="57"/>
  <c r="P292" i="57"/>
  <c r="P309" i="57"/>
  <c r="P320" i="57"/>
  <c r="P334" i="57"/>
  <c r="P355" i="57"/>
  <c r="P17" i="57"/>
  <c r="P200" i="57"/>
  <c r="P315" i="57"/>
  <c r="P161" i="57"/>
  <c r="P13" i="57"/>
  <c r="P26" i="57"/>
  <c r="P54" i="57"/>
  <c r="P70" i="57"/>
  <c r="P85" i="57"/>
  <c r="P114" i="57"/>
  <c r="P59" i="57"/>
  <c r="P144" i="57"/>
  <c r="P165" i="57"/>
  <c r="P103" i="57"/>
  <c r="P193" i="57"/>
  <c r="P108" i="57"/>
  <c r="P219" i="57"/>
  <c r="P234" i="57"/>
  <c r="P248" i="57"/>
  <c r="P262" i="57"/>
  <c r="P277" i="57"/>
  <c r="P297" i="57"/>
  <c r="P118" i="57"/>
  <c r="P353" i="57"/>
  <c r="P341" i="57"/>
  <c r="P93" i="57"/>
  <c r="P241" i="57"/>
  <c r="P35" i="57"/>
  <c r="P48" i="57"/>
  <c r="P304" i="57"/>
  <c r="P122" i="57"/>
  <c r="P176" i="57"/>
  <c r="P162" i="57"/>
  <c r="P286" i="57"/>
  <c r="P357" i="57"/>
  <c r="P18" i="57"/>
  <c r="P32" i="57"/>
  <c r="P46" i="57"/>
  <c r="P62" i="57"/>
  <c r="P75" i="57"/>
  <c r="P90" i="57"/>
  <c r="P123" i="57"/>
  <c r="P41" i="57"/>
  <c r="P154" i="57"/>
  <c r="P171" i="57"/>
  <c r="P185" i="57"/>
  <c r="P199" i="57"/>
  <c r="P211" i="57"/>
  <c r="P224" i="57"/>
  <c r="P238" i="57"/>
  <c r="P253" i="57"/>
  <c r="P268" i="57"/>
  <c r="P287" i="57"/>
  <c r="P302" i="57"/>
  <c r="P316" i="57"/>
  <c r="P329" i="57"/>
  <c r="P348" i="57"/>
  <c r="P364" i="57"/>
  <c r="P102" i="57"/>
  <c r="P166" i="57"/>
  <c r="P214" i="57"/>
  <c r="P278" i="57"/>
  <c r="P347" i="57"/>
  <c r="P60" i="57"/>
  <c r="P220" i="57"/>
  <c r="P331" i="57"/>
  <c r="P280" i="57"/>
  <c r="P95" i="57"/>
  <c r="P135" i="57"/>
  <c r="P80" i="57"/>
  <c r="P204" i="57"/>
  <c r="P87" i="57"/>
  <c r="P196" i="57"/>
  <c r="P57" i="57"/>
  <c r="P327" i="57"/>
  <c r="P131" i="57"/>
  <c r="P34" i="57"/>
  <c r="P125" i="57"/>
  <c r="P186" i="57"/>
  <c r="P270" i="57"/>
  <c r="P190" i="57"/>
  <c r="P68" i="57"/>
  <c r="P104" i="57"/>
  <c r="P74" i="57"/>
  <c r="P263" i="57"/>
  <c r="P22" i="57"/>
  <c r="P66" i="57"/>
  <c r="P170" i="57"/>
  <c r="P294" i="57"/>
  <c r="P25" i="57"/>
  <c r="P40" i="57"/>
  <c r="P53" i="57"/>
  <c r="P69" i="57"/>
  <c r="P84" i="57"/>
  <c r="P106" i="57"/>
  <c r="P130" i="57"/>
  <c r="P143" i="57"/>
  <c r="P164" i="57"/>
  <c r="P178" i="57"/>
  <c r="P192" i="57"/>
  <c r="P206" i="57"/>
  <c r="P218" i="57"/>
  <c r="P233" i="57"/>
  <c r="P247" i="57"/>
  <c r="P261" i="57"/>
  <c r="P276" i="57"/>
  <c r="P296" i="57"/>
  <c r="P311" i="57"/>
  <c r="P323" i="57"/>
  <c r="P338" i="57"/>
  <c r="P340" i="57"/>
  <c r="P82" i="57"/>
  <c r="P227" i="57"/>
  <c r="P343" i="57"/>
  <c r="P194" i="57"/>
  <c r="P301" i="57"/>
  <c r="P229" i="57"/>
  <c r="P30" i="57"/>
  <c r="P44" i="57"/>
  <c r="P61" i="57"/>
  <c r="P88" i="57"/>
  <c r="P121" i="57"/>
  <c r="P134" i="57"/>
  <c r="P152" i="57"/>
  <c r="P169" i="57"/>
  <c r="P184" i="57"/>
  <c r="P197" i="57"/>
  <c r="P109" i="57"/>
  <c r="P223" i="57"/>
  <c r="P237" i="57"/>
  <c r="P251" i="57"/>
  <c r="P266" i="57"/>
  <c r="P285" i="57"/>
  <c r="P96" i="57"/>
  <c r="P328" i="57"/>
  <c r="P346" i="57"/>
  <c r="P362" i="57"/>
  <c r="P157" i="57"/>
  <c r="P271" i="57"/>
  <c r="P14" i="57"/>
  <c r="P38" i="57"/>
  <c r="P52" i="57"/>
  <c r="P71" i="57"/>
  <c r="P98" i="57"/>
  <c r="P145" i="57"/>
  <c r="P148" i="57"/>
  <c r="P7" i="57"/>
  <c r="P21" i="57"/>
  <c r="P36" i="57"/>
  <c r="P49" i="57"/>
  <c r="P65" i="57"/>
  <c r="P79" i="57"/>
  <c r="P99" i="57"/>
  <c r="P127" i="57"/>
  <c r="P139" i="57"/>
  <c r="P158" i="57"/>
  <c r="P174" i="57"/>
  <c r="P187" i="57"/>
  <c r="P201" i="57"/>
  <c r="P215" i="57"/>
  <c r="P228" i="57"/>
  <c r="P242" i="57"/>
  <c r="P257" i="57"/>
  <c r="P272" i="57"/>
  <c r="P291" i="57"/>
  <c r="P308" i="57"/>
  <c r="P319" i="57"/>
  <c r="P333" i="57"/>
  <c r="P354" i="57"/>
  <c r="P24" i="57"/>
  <c r="P126" i="57"/>
  <c r="P179" i="57"/>
  <c r="P232" i="57"/>
  <c r="P298" i="57"/>
  <c r="P363" i="57"/>
</calcChain>
</file>

<file path=xl/sharedStrings.xml><?xml version="1.0" encoding="utf-8"?>
<sst xmlns="http://schemas.openxmlformats.org/spreadsheetml/2006/main" count="6064" uniqueCount="433">
  <si>
    <t>ABIGAIL HOUSE FOR N&amp;R</t>
  </si>
  <si>
    <t>ABINGDON CARE &amp; REHAB CENTER</t>
  </si>
  <si>
    <t>ADVANCED SUBACUTE REHABILITATION CENTER AT SEWELL</t>
  </si>
  <si>
    <t>ALARIS HEALTH AT BELGROVE</t>
  </si>
  <si>
    <t>ALARIS HEALTH AT CASTLE HILL</t>
  </si>
  <si>
    <t>ALARIS HEALTH AT CEDAR GROVE</t>
  </si>
  <si>
    <t>ALARIS HEALTH AT HAMILTON PARK</t>
  </si>
  <si>
    <t>ALARIS HEALTH AT JERSEY CITY</t>
  </si>
  <si>
    <t>ALARIS HEALTH AT KEARNY</t>
  </si>
  <si>
    <t>ALARIS HEALTH AT ST MARY'S</t>
  </si>
  <si>
    <t>ALARIS HEALTH AT THE CHATEAU</t>
  </si>
  <si>
    <t>ALARIS HEALTH AT THE FOUNTAINS - NORTH</t>
  </si>
  <si>
    <t>ALLENDALE NURSING HOME</t>
  </si>
  <si>
    <t>ANDOVER SUBACUTE &amp; REHAB. CENTER ONE</t>
  </si>
  <si>
    <t>ANDOVER SUBACUTE &amp; REHAB. CENTER TWO</t>
  </si>
  <si>
    <t>APPLEWOOD ESTATES</t>
  </si>
  <si>
    <t>ARBOR GLEN CENTER</t>
  </si>
  <si>
    <t>ARISTA CARE @ WHITING</t>
  </si>
  <si>
    <t>ARISTA CARE AT NORWOOD TERRACE</t>
  </si>
  <si>
    <t>ARISTACARE AT CEDAR OAKS</t>
  </si>
  <si>
    <t>ARISTACARE AT CHERRY HILL</t>
  </si>
  <si>
    <t>ARISTACARE AT MANCHESTER</t>
  </si>
  <si>
    <t>ASHBROOK CARE &amp; REHAB. CENTER</t>
  </si>
  <si>
    <t>ASPEN HILLS HEALTHCARE CENTER</t>
  </si>
  <si>
    <t>ATLANTIC COAST REHAB &amp; HEALTH CARE CENTER</t>
  </si>
  <si>
    <t>ATRIUM AT NAVESINK HARBOR</t>
  </si>
  <si>
    <t>BAPTIST HOME OF SOUTH JERSEY</t>
  </si>
  <si>
    <t>BARNEGAT NURSING CENTER</t>
  </si>
  <si>
    <t>BARTLEY HEALTHCARE NURSING &amp; REHAB.</t>
  </si>
  <si>
    <t>BAYSHORE HEALTH CARE CENTER</t>
  </si>
  <si>
    <t>BRIDGEWAY CARE AND REHAB CENTER AT BRIDGEWATER</t>
  </si>
  <si>
    <t>BRIDGEWAY CARE AND REHAB CENTER AT HILLSBOROUGH</t>
  </si>
  <si>
    <t>BRIGHTON GARDENS OF EDISON</t>
  </si>
  <si>
    <t>BROOKHAVEN HEALTH CARE CENTER</t>
  </si>
  <si>
    <t>BUCKINGHAM AT NORWOOD</t>
  </si>
  <si>
    <t>CANTERBURY AT CEDAR GROVE</t>
  </si>
  <si>
    <t>CARE ONE AT EAST BRUNSWICK</t>
  </si>
  <si>
    <t>CARE ONE AT EVESHAM</t>
  </si>
  <si>
    <t>CARE ONE AT HOLMDEL</t>
  </si>
  <si>
    <t>CARE ONE AT KING JAMES</t>
  </si>
  <si>
    <t>CARE ONE AT LIVINGSTON</t>
  </si>
  <si>
    <t>CARE ONE AT MADISON AVENUE</t>
  </si>
  <si>
    <t>CARE ONE AT MORRIS</t>
  </si>
  <si>
    <t>CARE ONE AT THE HIGHLANDS</t>
  </si>
  <si>
    <t>CARE ONE AT VALLEY</t>
  </si>
  <si>
    <t>CARE ONE AT WALL</t>
  </si>
  <si>
    <t>CARE ONE AT WELLINGTON</t>
  </si>
  <si>
    <t>CARNEYS POINT CARE CENTER</t>
  </si>
  <si>
    <t>CHRISTIAN HEALTH CARE CENTER</t>
  </si>
  <si>
    <t>CLARK NURSING &amp; REHAB. CENTER</t>
  </si>
  <si>
    <t>CLOVER REST HOME</t>
  </si>
  <si>
    <t>CONCORD H&amp;RC</t>
  </si>
  <si>
    <t>CONTINUING CARE AT SEABROOK</t>
  </si>
  <si>
    <t>COOPER CENTER FOR REHABILITATION &amp; HEALTHCARE</t>
  </si>
  <si>
    <t>CORNELL HALL CARE &amp; REHAB. CENTER</t>
  </si>
  <si>
    <t>COUNTRY ARCH CARE CENTER</t>
  </si>
  <si>
    <t>CRANBURY CENTER</t>
  </si>
  <si>
    <t>CRESTWOOD MANOR</t>
  </si>
  <si>
    <t>CUMBERLAND MANOR NURSING AND REHABILITATION CENTER</t>
  </si>
  <si>
    <t>DAUGHTERS OF ISRAEL PLEASANT VALLEY HOME</t>
  </si>
  <si>
    <t>DE LA SALLE HALL</t>
  </si>
  <si>
    <t>DELLRIDGE HEALTH &amp; REHAB. CENTER</t>
  </si>
  <si>
    <t>DEPTFORD CENTER FOR REHABILITATION AND HEALTHCARE</t>
  </si>
  <si>
    <t>DOCTORS SUBACUTE CARE</t>
  </si>
  <si>
    <t>EAGLEVIEW HEALTH AND REHABILITATION</t>
  </si>
  <si>
    <t>EASTERN PINES CONVALESCENT CENTER</t>
  </si>
  <si>
    <t>ELIZABETH NURSING &amp; REHAB. CENTER</t>
  </si>
  <si>
    <t>ELMORA HILLS HEALTH &amp; REHAB. CENTER</t>
  </si>
  <si>
    <t>ELMWOOD HILLS HEALTHCARE CENTER</t>
  </si>
  <si>
    <t>EMERSON HEALTH CARE CENTER</t>
  </si>
  <si>
    <t>FOOTHILL ACRES REHAB &amp; NURSING</t>
  </si>
  <si>
    <t>FOREST HILL HEALTH CARE CENTER</t>
  </si>
  <si>
    <t>FOREST MANOR HEALTH CARE CENTER</t>
  </si>
  <si>
    <t>FOUNTAINVIEW CARE CENTER</t>
  </si>
  <si>
    <t>FRIENDS VILLAGE AT WOODSTOWN, INC.</t>
  </si>
  <si>
    <t>GARDENS AT MONROE HEALTHCARE &amp; REHAB CENTER</t>
  </si>
  <si>
    <t>GATEWAY CARE CENTER</t>
  </si>
  <si>
    <t>GREEN HILL, INC.</t>
  </si>
  <si>
    <t>GREENWOOD HOUSE - HOME FOR THE JEWISH AGED</t>
  </si>
  <si>
    <t>HAMILTON CONTINUING CARE CENTER</t>
  </si>
  <si>
    <t>HAMILTON GROVE HEALTHCARE AND REHABILITATION, LLC</t>
  </si>
  <si>
    <t>HAMILTON PLACE AT THE PINES AT WHITING</t>
  </si>
  <si>
    <t>HAMMONTON CENTER FOR REHABILITATION AND HEALTHCARE</t>
  </si>
  <si>
    <t>HAMPTON RIDGE HEALTHCARE AND REHAB</t>
  </si>
  <si>
    <t>HARTWYCK AT OAK TREE</t>
  </si>
  <si>
    <t>HEALTH CENTER AT BLOOMINGDALE</t>
  </si>
  <si>
    <t>HEATH VILLAGE</t>
  </si>
  <si>
    <t>HOLLY MANOR CENTER</t>
  </si>
  <si>
    <t>HOMESTEAD REHABILITATION &amp; HEALTH CARE CENTER</t>
  </si>
  <si>
    <t>HUDSON VIEW CARE  REHAB. CENTER</t>
  </si>
  <si>
    <t>HUNTERDON CARE CENTER</t>
  </si>
  <si>
    <t>IMPERIAL CARE CENTER</t>
  </si>
  <si>
    <t>INGLEMOOR REHAB.CENTER-LIVINGSTON</t>
  </si>
  <si>
    <t>JERSEY SHORE CENTER</t>
  </si>
  <si>
    <t>JEWISH HOME AT ROCKLEIGH</t>
  </si>
  <si>
    <t>JFK HARTWYCK AT CEDAR BROOK</t>
  </si>
  <si>
    <t>JOB HAINES HOME FOR THE AGED</t>
  </si>
  <si>
    <t>KING MANOR CARE</t>
  </si>
  <si>
    <t>LAKELAND HEALTH CARE CENTER</t>
  </si>
  <si>
    <t>LAUREL BAY HEALTH &amp; REHAB. CENTER</t>
  </si>
  <si>
    <t>LAUREL MANOR HEALTHCARE &amp; REHAB CENTER</t>
  </si>
  <si>
    <t>LEISURE CHATEAU REHAB.</t>
  </si>
  <si>
    <t>LINCOLN PARK CARE CENTER</t>
  </si>
  <si>
    <t>LINCOLN PARK RENAISSANCE REHAB AND NURSING</t>
  </si>
  <si>
    <t>LINCOLN SPECIALTY CARE CENTER</t>
  </si>
  <si>
    <t>LIONS GATE NURSING HOME</t>
  </si>
  <si>
    <t>LITTLE BROOK NURSING &amp; CONVALESCENT HOME</t>
  </si>
  <si>
    <t>LLANFAIR HOUSE CARE &amp; REHAB. CENTER</t>
  </si>
  <si>
    <t>LOPATCONG CENTER</t>
  </si>
  <si>
    <t>MANAHAWKIN CONVALESCENT CENTER</t>
  </si>
  <si>
    <t>MANHATTANVIEW NURSING CENTER</t>
  </si>
  <si>
    <t>MANOR CARE HEALTH - VOORHEES</t>
  </si>
  <si>
    <t>MANOR CARE HEALTH SERVICES MOUNTAINSIDE</t>
  </si>
  <si>
    <t>MANOR CARE HEALTH SERVICES WEST DEPTFORD</t>
  </si>
  <si>
    <t>MANORCARE HEALTH SERVICES-WASHINGTON TOWNSHIP</t>
  </si>
  <si>
    <t>MAPLE GLEN CENTER</t>
  </si>
  <si>
    <t>MASONIC HOME OF NEW JERSEY</t>
  </si>
  <si>
    <t>MCAULEY HALL HEALTH CARE CENTER</t>
  </si>
  <si>
    <t>MEDFORD CARE CENTER</t>
  </si>
  <si>
    <t>MERIDIAN AT SCHREWSBURY</t>
  </si>
  <si>
    <t>MERIDIAN N&amp;R AT OCEAN GROVE</t>
  </si>
  <si>
    <t>MERIDIAN SUBACUTE REHAB</t>
  </si>
  <si>
    <t>MERRY HEART HEALTH CARE CENTER</t>
  </si>
  <si>
    <t>MERWICK CARE &amp; REHABILITATION CENTER</t>
  </si>
  <si>
    <t>MILLVILLE CENTER</t>
  </si>
  <si>
    <t>MORRIS HALL/ST JOSEPH'S NURSING CENTER</t>
  </si>
  <si>
    <t>NEW COMMUNITY EXTENDED CARE FACILITY</t>
  </si>
  <si>
    <t>NEW JERSEY EASTERN STAR HOME</t>
  </si>
  <si>
    <t>NEW VISTA NURSING &amp; REHAB. CENTER</t>
  </si>
  <si>
    <t>NORTH CAPE CENTER</t>
  </si>
  <si>
    <t>OCEANA REHAB. &amp; NURSING CENTER</t>
  </si>
  <si>
    <t>PALACE NURSING &amp; REHAB.</t>
  </si>
  <si>
    <t>PARK CRESCENT HEALTHCARE &amp; REHAB</t>
  </si>
  <si>
    <t>PINE ACRES CONVALESCENT CENTER</t>
  </si>
  <si>
    <t>PITMAN MANOR</t>
  </si>
  <si>
    <t>PLAZA HEALTH CARE CENTER</t>
  </si>
  <si>
    <t>POWERBACK REHAB</t>
  </si>
  <si>
    <t>PRESBYTERIAN HOMES AT MEADOW LAKES</t>
  </si>
  <si>
    <t>REFORMED CHURCH HOME</t>
  </si>
  <si>
    <t>REGENCY GARDENS NURSING CENTER</t>
  </si>
  <si>
    <t>REGENCY GRANDE NURSING &amp; REHAB. CENTER</t>
  </si>
  <si>
    <t>REGENCY HERITAGE NURSING &amp; REHAB. CENTER</t>
  </si>
  <si>
    <t>REGENT CARE CENTER</t>
  </si>
  <si>
    <t>REHAB AT RIVER'S EDGE</t>
  </si>
  <si>
    <t>RIDGEWOOD CENTER</t>
  </si>
  <si>
    <t>RIVERSIDE NURSING AND REHABILITATION CENTER</t>
  </si>
  <si>
    <t>ROLLING HILLS CARE CENTER</t>
  </si>
  <si>
    <t>ROSE GARDEN NURSING &amp; REHAB. CENTER</t>
  </si>
  <si>
    <t>ROSE MOUNTAIN CARE CENTER</t>
  </si>
  <si>
    <t>ROYAL HEALTH GATE NURSING &amp; REHAB.</t>
  </si>
  <si>
    <t>ROYAL SUITES H&amp;R</t>
  </si>
  <si>
    <t>RUNNELLS SPECIALIZED HOSPITAL</t>
  </si>
  <si>
    <t>SAINT CATHERINE OF SIENA, INC.</t>
  </si>
  <si>
    <t>SAINT LAWRENCE REHAB CENTER</t>
  </si>
  <si>
    <t>SEASHORE GARDENS</t>
  </si>
  <si>
    <t>SHORE MEADOWS REHAB. &amp; NURSING CENTER</t>
  </si>
  <si>
    <t>SOUTH JERSEY EXTENDED CARE</t>
  </si>
  <si>
    <t>SOUTH MOUNTAIN HEALTHCARE &amp; REHAB.</t>
  </si>
  <si>
    <t>SOUTHERN OCEAN CENTER</t>
  </si>
  <si>
    <t>SOUTHGATE HEALTH CARE CENTER</t>
  </si>
  <si>
    <t>STERLING MANOR</t>
  </si>
  <si>
    <t>STONEBRIDGE AT MONTGOMERY HEALTH CARE</t>
  </si>
  <si>
    <t>STRATFORD MANOR REHAB &amp; CARE CENTER</t>
  </si>
  <si>
    <t>SUMMER HILL NURSING HOME</t>
  </si>
  <si>
    <t>SUNNYSIDE MANOR</t>
  </si>
  <si>
    <t>TALLWOODS CARE CENTER</t>
  </si>
  <si>
    <t>TEANECK NURSING CENTER</t>
  </si>
  <si>
    <t>THE ACTORS FUND HOME</t>
  </si>
  <si>
    <t>THE ELMS OF CRANBURY</t>
  </si>
  <si>
    <t>THE HEALTH CENTER AT GALLOWAY</t>
  </si>
  <si>
    <t>THE MANOR</t>
  </si>
  <si>
    <t>TOWER LODGE CARE CENTER</t>
  </si>
  <si>
    <t>TRINITAS HOSPITAL</t>
  </si>
  <si>
    <t>TROY HILLS CENTER</t>
  </si>
  <si>
    <t>VALLEY VIEW CARE CENTER</t>
  </si>
  <si>
    <t>VICTORIA MANOR</t>
  </si>
  <si>
    <t>VOORHEES CARE &amp; REHABILITATION CENTER, THE</t>
  </si>
  <si>
    <t>WATERS EDGE HEALTHCARE &amp; REHAB.</t>
  </si>
  <si>
    <t>WEDGEWOOD GARDENS CARE CENTER</t>
  </si>
  <si>
    <t>WEST CALDWELL CARE CENTER</t>
  </si>
  <si>
    <t>WHITE HOUSE HEALTHCARE &amp; REHAB.</t>
  </si>
  <si>
    <t>WILEY MISSION HOME FOR THE AGED</t>
  </si>
  <si>
    <t>WOODCLIFF LAKE HEALTH &amp; REHAB.</t>
  </si>
  <si>
    <t>WOODCREST HEALTH CARE CENTER</t>
  </si>
  <si>
    <t>SCNF</t>
  </si>
  <si>
    <t>ADVANCED CARE CENTER AT LAKEVIEW - VENT</t>
  </si>
  <si>
    <t>ALARIS HEALTH AT ST. MARY'S - VENT</t>
  </si>
  <si>
    <t>BROADWAY HOUSE FOR CONTINUING CARE</t>
  </si>
  <si>
    <t>CHESHIRE HOME</t>
  </si>
  <si>
    <t>CHILDREN'S SPECIALIZED HOSPITAL-MOUNTAINSIDE</t>
  </si>
  <si>
    <t>CHILDREN'S SPECIALIZED HOSPITAL-TOMS RIVER</t>
  </si>
  <si>
    <t>CHRISTIAN HEALTH CARE CENTER - BMGT</t>
  </si>
  <si>
    <t>CLARK NURSING &amp; REHAB. CENTER-VENT</t>
  </si>
  <si>
    <t>EASTERN PINES CONVALESCENT CENTER-VENT</t>
  </si>
  <si>
    <t>HARTWYCK AT OAK TREE - ERU</t>
  </si>
  <si>
    <t>HARTWYCK AT OAK TREE - VENT</t>
  </si>
  <si>
    <t>JFK HARTWYCK AT CEDAR BROOK-HUNTINGTON</t>
  </si>
  <si>
    <t>PREAKNESS HEALTHCARE CENTER - VENT</t>
  </si>
  <si>
    <t>PREAKNESS HEALTHCARE CENTER-BMGT</t>
  </si>
  <si>
    <t>THE HARBORAGE-VENT</t>
  </si>
  <si>
    <t>VOORHEES PEDIATRIC FACILITY</t>
  </si>
  <si>
    <t>CREST HAVEN NURSING &amp; REHAB. CENTER</t>
  </si>
  <si>
    <t>MEADOWVIEW NURSING HOME</t>
  </si>
  <si>
    <t>PREAKNESS HEALTHCARE CENTER</t>
  </si>
  <si>
    <t>ROOSEVELT CARE CENTER</t>
  </si>
  <si>
    <t>ROOSEVELT CARE CENTER AT OLD BRIDGE</t>
  </si>
  <si>
    <t>SHADY LANE NURSING HOME</t>
  </si>
  <si>
    <t>WARREN HAVEN</t>
  </si>
  <si>
    <t>MYSTIC MEADOWS</t>
  </si>
  <si>
    <t>PREFERRED CARE AT MERCER</t>
  </si>
  <si>
    <t>BARNERT SUBACUTE REHAB</t>
  </si>
  <si>
    <t>SOMERSET WOODS REHAB AND NURSING</t>
  </si>
  <si>
    <t>LEISURE CHATEAU HUNTINGTON</t>
  </si>
  <si>
    <t>ALLAIRE REHAB AND NURSING CENTER</t>
  </si>
  <si>
    <t>CARE ONE AT HANOVER</t>
  </si>
  <si>
    <t>CORAL HARBOR REHAB &amp; HEALTHCARE CENTER</t>
  </si>
  <si>
    <t>THE OAKS AT DENVILLE</t>
  </si>
  <si>
    <t>PREFERRED CARE AT WALL</t>
  </si>
  <si>
    <t>HORIZON AT ALLAIRE</t>
  </si>
  <si>
    <t>ALAMEDA CENTER FOR REHAB &amp; HC</t>
  </si>
  <si>
    <t>ALARIS HEALTH at ESSEX - VENT</t>
  </si>
  <si>
    <t>ANCHOR CARE AND REHAB CENTER</t>
  </si>
  <si>
    <t>ATRIUM POST ACUTE CARE OF WAYNE VIEW</t>
  </si>
  <si>
    <t>ATRIUM POST ACUTE CARE WOODBURY</t>
  </si>
  <si>
    <t>AUTUMN LAKES HEALTHCARE AT BERKELEY HEIGHTS</t>
  </si>
  <si>
    <t>BARCLAYS REHAB</t>
  </si>
  <si>
    <t>BISHOP McCARTHY CENTER FOR REHAB &amp; HEALTHCARE</t>
  </si>
  <si>
    <t>CARE ONE AT ORADELL</t>
  </si>
  <si>
    <t>CHATHAM HILLS SUBACUTE CARE CENTER</t>
  </si>
  <si>
    <t>COMPLETE CARE AT GREEN ACRES MANOR</t>
  </si>
  <si>
    <t>COMPLETE CARE AT LAURELTON LLC</t>
  </si>
  <si>
    <t>COMPLETE CARE AT LINWOOD LLC</t>
  </si>
  <si>
    <t>COMPLETE CARE AT PASSAIC COUNTY</t>
  </si>
  <si>
    <t>FAMILY CARING OF MONTCLAIR</t>
  </si>
  <si>
    <t>FAMILY OF CARING AT RIDGEWOOD</t>
  </si>
  <si>
    <t>LAUREL BROOK REHAB AND HEALTHCARE CENTER</t>
  </si>
  <si>
    <t>MORRISVIEW HEALTHCARE</t>
  </si>
  <si>
    <t>OUR LADY'S CENTER FOR REHAB &amp; HEALTHCARE</t>
  </si>
  <si>
    <t xml:space="preserve">PEACE CARE ST. ANN'S </t>
  </si>
  <si>
    <t>POWERBACK REHAB MOORESTOWN</t>
  </si>
  <si>
    <t>POWERBACK REHAB PISCATAWAY</t>
  </si>
  <si>
    <t>RIVERFRONT REHABILITATION AND HEALTHCARE CENTER</t>
  </si>
  <si>
    <t>SILVER HEALTHCARE CENTER</t>
  </si>
  <si>
    <t>SILVER HEALTHCARE CENTER - BMGT</t>
  </si>
  <si>
    <t>SINAI POST ACUTE NURSING &amp; REHAB</t>
  </si>
  <si>
    <t>VENETIAN CARE &amp; REHAB CENTER</t>
  </si>
  <si>
    <t>WILLOW SPRINGS REHABILITATION AND HEALTHCARE</t>
  </si>
  <si>
    <t xml:space="preserve">AUTUMN LAKE AT OCEANVIEW </t>
  </si>
  <si>
    <t>COMPLETE CARE AT BEY LEA LLC</t>
  </si>
  <si>
    <t>CEDAR CREST VILLAGE RENAISSANCE GARDENS</t>
  </si>
  <si>
    <t xml:space="preserve">HUDSON HILLS SENIOR LIVING </t>
  </si>
  <si>
    <t>PREMIER CADBURY OF CHERRY HILL</t>
  </si>
  <si>
    <t>ST. MARY'S CENTER FOR REHAB &amp; HEALTHCARE</t>
  </si>
  <si>
    <t>SILVER HEALTHCARE CENTER - VENT</t>
  </si>
  <si>
    <t>ARISTACARE AT DELAIRE</t>
  </si>
  <si>
    <t>ATRIUM POST ACUTE CARE OF WAYNE</t>
  </si>
  <si>
    <t>BOONTON CARE CENTER</t>
  </si>
  <si>
    <t>MERIDIAN NURSING AT BRICK</t>
  </si>
  <si>
    <t xml:space="preserve">PEACE CARE ST. JOSEPH'S </t>
  </si>
  <si>
    <t>PREFERRED CARE AT OLD BRIDGE</t>
  </si>
  <si>
    <t>ST. JOSEPH'S SENIOR HOME</t>
  </si>
  <si>
    <t>UNITED METHODIST COMMUNITIES AT THE SHORE</t>
  </si>
  <si>
    <t xml:space="preserve">WARDELL GARDENS AT TINTON FALLS </t>
  </si>
  <si>
    <t>WYNWOOD REHABILITATION AND HEALTHCARE CENTER</t>
  </si>
  <si>
    <t>PREFERRED CARE AT ABSECON</t>
  </si>
  <si>
    <t>CLOVER MEADOWS HEALTHCARE AND REHAB</t>
  </si>
  <si>
    <t>CREST POINTE REHAB AND HEALTHCARE CTR</t>
  </si>
  <si>
    <t>MONTCLAIR CARE CENTER</t>
  </si>
  <si>
    <t xml:space="preserve">COMPLETE CARE AT GREEN KNOLL </t>
  </si>
  <si>
    <t>HARBORAGE</t>
  </si>
  <si>
    <t>SPRING GROVE REHAB AND HEALTH CARE CENTER</t>
  </si>
  <si>
    <t xml:space="preserve">COMPLETE CARE AT SUMMIT RIDGE      </t>
  </si>
  <si>
    <t>VILLAGE POINT</t>
  </si>
  <si>
    <t>WINCHESTER GARDENS</t>
  </si>
  <si>
    <t>LAKEVIEW REHAB AND CARE CENTER</t>
  </si>
  <si>
    <t>ALARIS AT WEST ORANGE</t>
  </si>
  <si>
    <t>COMPLETE CARE AT ARBORS</t>
  </si>
  <si>
    <t>PREFERRED CARE AT HAMILTON</t>
  </si>
  <si>
    <t>ATRIUM POST ACUTE CARE OF PARK RIDGE</t>
  </si>
  <si>
    <t>CRANFORD PARK REHAB CENTER</t>
  </si>
  <si>
    <t>ALLEGRIA AT THE FOUNTAINS</t>
  </si>
  <si>
    <t>COMPLETE CARE AT HOLIDAY,LLC</t>
  </si>
  <si>
    <t>CEDAR GROVE RESPITORY AND NURSING</t>
  </si>
  <si>
    <t>PARKER AT SOMERSET</t>
  </si>
  <si>
    <t>SAINT JOSEPH'S HEALTHCARE AND REHAB CENTER</t>
  </si>
  <si>
    <t>COMPLETE CARE AT WOODLANDS LLC</t>
  </si>
  <si>
    <t>PHOENIX CENTER FOR REHAB AND PEDS.</t>
  </si>
  <si>
    <t>COMPLETE CARE AT LINWOOD-VENT</t>
  </si>
  <si>
    <t>THE JEWISH HOME FOR REHABILITATION AND NURSING</t>
  </si>
  <si>
    <t>ARBOR RIDGE REHABILITATION AND HEALTHCARE CENTER</t>
  </si>
  <si>
    <t>CEDAR GROVE VENT UNIT</t>
  </si>
  <si>
    <t>SAINT JOSEPH'S HOME FOR THE ELDERLY</t>
  </si>
  <si>
    <t>PHOENIX CTR FOR REHAB AND PED</t>
  </si>
  <si>
    <t>COMPLETE CARE AT WHITING LLC</t>
  </si>
  <si>
    <t>MORRISTOWN POST ACUTE REHAB AND NURSING CENTER</t>
  </si>
  <si>
    <t xml:space="preserve">HACKENSACK MERIDIAN HEALTH NURSING &amp; REHAB </t>
  </si>
  <si>
    <t xml:space="preserve">BERGEN NEW BRIDGE MEDICAL CTR </t>
  </si>
  <si>
    <t>PREFERRED CARE AT ABSECON - BMGT</t>
  </si>
  <si>
    <t>BERGEN NEW BRIDGE MEDICAL CTR - VENT</t>
  </si>
  <si>
    <t>DWELLING PLACE AT ST CLARE'S</t>
  </si>
  <si>
    <t>ALARIS HEALTH AT THE CHATEAU- VENT</t>
  </si>
  <si>
    <t>CAMBRIDGE REHAB &amp; HEALTHCARE CENTER</t>
  </si>
  <si>
    <t>COMPLETE CARE AT WILLOW CREEK LLC</t>
  </si>
  <si>
    <t>COMPLETE CARE AT WILLOW CREEK - TBI</t>
  </si>
  <si>
    <t>SYCAMORE LIVING AT EAST HANOVER</t>
  </si>
  <si>
    <t>ATLAS REHAB AND HEALTHCARE AT MAYWOOD</t>
  </si>
  <si>
    <t>COMPLETE CARE AT CHESTNUT HILL. LLC</t>
  </si>
  <si>
    <t>EMBASSY MANOR AT EDISON NURSE</t>
  </si>
  <si>
    <t>GOLDEN REHAB &amp; NURSING CENTER</t>
  </si>
  <si>
    <t>UNITED METHODIST COMMUNITIES AT BRISTOL GLEN</t>
  </si>
  <si>
    <t>UNITED METHODIST COMMUNITIES AT COLLINGSWOOD</t>
  </si>
  <si>
    <t>COMPLETE CARE AT HAMILTON, LLC</t>
  </si>
  <si>
    <t>COMPLETE CARE AT SHORROCK</t>
  </si>
  <si>
    <t>JEFFERSON HEALTH CARE CENTER</t>
  </si>
  <si>
    <t>Provider Tax Add-on as of 06/30/2020</t>
  </si>
  <si>
    <t>Performance Add-on as of 06/30/2020</t>
  </si>
  <si>
    <t>Per Diem Rate as of 06/30/2020</t>
  </si>
  <si>
    <t>Rate Effective as of 06/30/2020</t>
  </si>
  <si>
    <t>Raw Rate as of 10/01/2020</t>
  </si>
  <si>
    <t>Raw Rate as of 06/30/2020</t>
  </si>
  <si>
    <t>County FFS</t>
  </si>
  <si>
    <t>County MCO</t>
  </si>
  <si>
    <t>Additional 5% Increase for SCNF</t>
  </si>
  <si>
    <t>COMPLETE CARE AT BRAKELEY, LLC</t>
  </si>
  <si>
    <t>COMPLETE CARE AT BURLINGTON WOODS,LLC</t>
  </si>
  <si>
    <t>FAMILY OF CARING HEALTHCARE AT TENAFLY LLC **Effective date 02/18/21**</t>
  </si>
  <si>
    <t>COMPLETE CARE AT COURT HOUSE, LLC</t>
  </si>
  <si>
    <t>COMPLETE CARE AT INGLEMOOR,LLC</t>
  </si>
  <si>
    <t>COMPLETE CARE AT MADISON LLC</t>
  </si>
  <si>
    <t>COMPLETE CARE AT WESTFIELD LLC</t>
  </si>
  <si>
    <t>COMPLETE CARE AT MARCELLA LLC</t>
  </si>
  <si>
    <t>COMPLETE CARE AT PARK PLACE LLC</t>
  </si>
  <si>
    <t>COMPLETE CARE AT MERCERVILLE,LLC</t>
  </si>
  <si>
    <t>NF</t>
  </si>
  <si>
    <t>MORRIS VIEW HEALTH CARE CENTER,BMGT</t>
  </si>
  <si>
    <t>N</t>
  </si>
  <si>
    <t>Average</t>
  </si>
  <si>
    <t>Meets State Avg</t>
  </si>
  <si>
    <t>Meets Nat'l Avg</t>
  </si>
  <si>
    <t>Y</t>
  </si>
  <si>
    <t>NS</t>
  </si>
  <si>
    <t>N/A</t>
  </si>
  <si>
    <t xml:space="preserve"> </t>
  </si>
  <si>
    <t>Total Rate Amount as of 07/01/2022</t>
  </si>
  <si>
    <t>Eligible for NF QIPP?</t>
  </si>
  <si>
    <t>CoreQ Long-Stay Survey Sample Size Calculation and HUT Affirmation</t>
  </si>
  <si>
    <t>Special Focus Facility Inclusion</t>
  </si>
  <si>
    <t>One Star Ranking</t>
  </si>
  <si>
    <t xml:space="preserve">Total Number of Metrics Met </t>
  </si>
  <si>
    <t>NE</t>
  </si>
  <si>
    <t>COUNTY-FFS</t>
  </si>
  <si>
    <t>COUNTY-MCO</t>
  </si>
  <si>
    <t>Proposed Rate Calculation Per Budget Language</t>
  </si>
  <si>
    <t>y</t>
  </si>
  <si>
    <t>Raw Rate as of 07/01/2022</t>
  </si>
  <si>
    <t>Performance Add-on as of 07/01/2022</t>
  </si>
  <si>
    <t>*</t>
  </si>
  <si>
    <t>---</t>
  </si>
  <si>
    <t>SFY 2023 Appropriation Increase</t>
  </si>
  <si>
    <t>Nursing Facility Quality Incentive Payment Program (NF QIPP) Report for Fiscal Year 2023</t>
  </si>
  <si>
    <t>Gainwell #</t>
  </si>
  <si>
    <t>Rate Effective as of 07/01/2022</t>
  </si>
  <si>
    <t>Provider Tax Add-on</t>
  </si>
  <si>
    <t xml:space="preserve"> Eligible for NF QIPP? </t>
  </si>
  <si>
    <t>Nursing Facility Quality Incentive Payment Program Results (refer to cover sheet for information)</t>
  </si>
  <si>
    <t>QPS # 6: Number of Hospitalizations per 1000 Long-Stay Resident Days                                                                                                                                                                                                                                     (National Avg: 1.54% ↓)</t>
  </si>
  <si>
    <t xml:space="preserve">NF QIPP eligibility is determined by the Department based on the program criteria. Eligibility allows a facility to receive Performance Add-On Payment Incentives for selected quality performance metrics (QPS) and performance requirements. </t>
  </si>
  <si>
    <t>Nursing Facility Quality Incentive Payment Program Results</t>
  </si>
  <si>
    <t xml:space="preserve">• Asterisk Symbol (*) indicates CMS had a footnote of “The number of residents is too small to report. Call the facility to discuss this quality measure.” </t>
  </si>
  <si>
    <t>Overall NF QIPP Eligibility Results</t>
  </si>
  <si>
    <t>SFY22 $3.60 Increase</t>
  </si>
  <si>
    <t xml:space="preserve"> 10% SFY21 Increase</t>
  </si>
  <si>
    <t>Total Number of Metrics Met</t>
  </si>
  <si>
    <t>Total   Performance Amount for Each of the Seven Measures</t>
  </si>
  <si>
    <t>JERSEY SHORE POST ACUTE REHAB &amp; NURSING LLC **Effective date 05/01/21**</t>
  </si>
  <si>
    <t>Two or More Level G or higher Deficiencies</t>
  </si>
  <si>
    <t>Facility Type</t>
  </si>
  <si>
    <t>Facility Name</t>
  </si>
  <si>
    <t>QPS # 1: Physically Restrained                                                                                                                                                                                                              (State Avg: 0.17% ↓ )</t>
  </si>
  <si>
    <t>QPS # 2: Falls with Major Injury                                                                                                                                                                                                                  (State Avg: 2.55% ↓)</t>
  </si>
  <si>
    <t>QPS # 3: Antipsychotic Medication                                                                                                                                                                                                                (State Avg: 10.73% ↓)</t>
  </si>
  <si>
    <t>QPS # 5: Influenza Vaccination                                                                                                                                                                                                                                      (State Avg: 97.67% ↑)</t>
  </si>
  <si>
    <t>QPS # 7: CoreQ Survey (Score: 75.00% ↑)</t>
  </si>
  <si>
    <t>Meets  Score</t>
  </si>
  <si>
    <t xml:space="preserve">SFY23 Composite Score          </t>
  </si>
  <si>
    <t>QPS # 4: Pressure Ulcers                                                                                                                                                                                                                                                      (National Avg: 8.35% ↓ )</t>
  </si>
  <si>
    <t>Facility Identifier</t>
  </si>
  <si>
    <t xml:space="preserve">Fiscal Year 2023 Nursing Home Rate for FFS Residents and NF QIPP
</t>
  </si>
  <si>
    <r>
      <t xml:space="preserve">Overall NF QIPP Eligibility Results (Cols. Q - S): </t>
    </r>
    <r>
      <rPr>
        <sz val="14"/>
        <color theme="1"/>
        <rFont val="Calibri"/>
        <family val="2"/>
        <scheme val="minor"/>
      </rPr>
      <t>Condensed results of NF QIPP Program Eligibility indicated by "Y" for Yes or "N" for No (Col. Q). For those eligible, the Total Number of Metrics Met out of seven is identified (Col. R). For those ineligible, the Total Number of Metrics Met is marked NE (Not Eligible). Based on the Total Number of Metrics Met, the total performance add-on amount calculated at $1.80 per measure (Col. S).</t>
    </r>
  </si>
  <si>
    <r>
      <rPr>
        <b/>
        <sz val="14"/>
        <color theme="1"/>
        <rFont val="Calibri"/>
        <family val="2"/>
        <scheme val="minor"/>
      </rPr>
      <t>Special Focus Facility (SFF) Inclusion (Col. U):</t>
    </r>
    <r>
      <rPr>
        <sz val="14"/>
        <color theme="1"/>
        <rFont val="Calibri"/>
        <family val="2"/>
        <scheme val="minor"/>
      </rPr>
      <t xml:space="preserve"> The Centers for Medicare and Medicaid Services (CMS) identifies facilities with a history of serious quality issues or that are included in a special program to stimulate improvements in their quality of care. A "Y" indicates the facility was a SFF or SFF Candidate during the selected time period and as a result is ineligible for QIPP.</t>
    </r>
  </si>
  <si>
    <r>
      <rPr>
        <b/>
        <sz val="14"/>
        <color theme="1"/>
        <rFont val="Calibri"/>
        <family val="2"/>
        <scheme val="minor"/>
      </rPr>
      <t xml:space="preserve">One Star Ranking (Col V): </t>
    </r>
    <r>
      <rPr>
        <sz val="14"/>
        <color theme="1"/>
        <rFont val="Calibri"/>
        <family val="2"/>
        <scheme val="minor"/>
      </rPr>
      <t>The CMS nursing home compare rates facilities on a scale of one to five stars (https://www.medicare.gov/care-compare/). A one star rating is the lowest score and is considered "much below average." Star ratings are based on a nursing home's performance on three sources: health inspections, nursing staff levels and quality measures. A "Y" indicates that the facility received one star during the selected time period and as a result is ineligible for QIPP</t>
    </r>
  </si>
  <si>
    <r>
      <rPr>
        <b/>
        <sz val="14"/>
        <color theme="1"/>
        <rFont val="Calibri"/>
        <family val="2"/>
        <scheme val="minor"/>
      </rPr>
      <t xml:space="preserve">Two or More Level G Deficiencies (Col W): </t>
    </r>
    <r>
      <rPr>
        <sz val="14"/>
        <color theme="1"/>
        <rFont val="Calibri"/>
        <family val="2"/>
        <scheme val="minor"/>
      </rPr>
      <t xml:space="preserve">Based on CMS criteria, the NJ Department of Health assigns severity ratings to licensing inspection deficiencies.  For each deficiency, the surveyor determines the level of harm to the resident(s) involved and the scope of the problem within the nursing home. Deficiencies with a Scope/Severity of Level G or above are those in which actual harm or immediate jeopardy has occurred. A "Y" indicates the facility received two or more Level G deficiencies during the selected time period and as a result is ineligible for QIPP. </t>
    </r>
  </si>
  <si>
    <r>
      <rPr>
        <b/>
        <sz val="14"/>
        <color theme="1"/>
        <rFont val="Calibri"/>
        <family val="2"/>
        <scheme val="minor"/>
      </rPr>
      <t>Eligible for NF QIPP (Col. X): D</t>
    </r>
    <r>
      <rPr>
        <sz val="14"/>
        <color theme="1"/>
        <rFont val="Calibri"/>
        <family val="2"/>
        <scheme val="minor"/>
      </rPr>
      <t>etermination of NF QIPP eligibility based on the previous columns, with "Y" for eligible and "N" for ineligible. Same as Col. S.</t>
    </r>
  </si>
  <si>
    <r>
      <rPr>
        <b/>
        <sz val="14"/>
        <color theme="1"/>
        <rFont val="Calibri"/>
        <family val="2"/>
        <scheme val="minor"/>
      </rPr>
      <t>Total Number of Metrics Met (Col. Y):</t>
    </r>
    <r>
      <rPr>
        <sz val="14"/>
        <color theme="1"/>
        <rFont val="Calibri"/>
        <family val="2"/>
        <scheme val="minor"/>
      </rPr>
      <t xml:space="preserve"> Identifies the number of quality metrics met for NF QIPP eligible facilities. Ineligible faciliites are coded "NE." Inactive facilities are coded "Not Active." Same as Col. T.</t>
    </r>
  </si>
  <si>
    <r>
      <rPr>
        <b/>
        <sz val="14"/>
        <color theme="1"/>
        <rFont val="Calibri"/>
        <family val="2"/>
        <scheme val="minor"/>
      </rPr>
      <t>Quality Performance (QPS) Metrics and Averages (Cols. Z - AM):</t>
    </r>
    <r>
      <rPr>
        <sz val="14"/>
        <color theme="1"/>
        <rFont val="Calibri"/>
        <family val="2"/>
        <scheme val="minor"/>
      </rPr>
      <t xml:space="preserve"> </t>
    </r>
  </si>
  <si>
    <t xml:space="preserve">QPS Metrics 1 through 6 are selected from CMS Nursing Home Quality Initiative metrics. The data and benchmarks are established, collected by and calculated by CMS. The national and state averages are computed by the Department based on the data available for the following calendar year quarters: Q3 2020, Q4 2020, Q1 2021, Q2 2021. The more stringent of the National or State average is used as the benchmark for earning a quality payment. </t>
  </si>
  <si>
    <t>• Three Dashes Symbol (---) indicates CMS had a footnote of “The data for this measure is missing. Call the facility to discuss this quality measure.” A data period with dashes will be result in failure to meet the benchmark due to the facility’s failure to report required data.</t>
  </si>
  <si>
    <t xml:space="preserve">QPS Metric 7 reflects the results of an annual nursing home satisfaction survey, CoreQ.  This survey is given to long-stay residents and their families. Three questions rate the facility overall, the staff, and the care received. Responses are scored as follows: 1 (poor), 2 (average), 3 (good), 4 (very good) and 5 (excellent). The composite score identifies the percentage of combined resident and family ratings at a good or higher level (score of 3 - 5). A composite score of 75% or higher is required.  CoreQ eligibility is established by responsiveness to required information and a census size sufficient for sampling. Those ineligible for NF QIPP and therefore CoreQ survey will have N/A score. Those eligible for survey, but with insufficient survey responses for scoring are marked "NS" for No Score. </t>
  </si>
  <si>
    <t>COMPLETE CARE AT KRESSON VIEW, LLC</t>
  </si>
  <si>
    <t>COMPLETE CARE AT CEDAR GROVE</t>
  </si>
  <si>
    <t>COMPLETE CARE AT VOORHEES,LLC</t>
  </si>
  <si>
    <t>COMPLETE CARE AT PHILLIPSBURG, LLC</t>
  </si>
  <si>
    <t xml:space="preserve">GROVE PARK HEALTHCARE AND REHABILITATION </t>
  </si>
  <si>
    <t>SPRING CREEK HEALTHCARE CENTER</t>
  </si>
  <si>
    <t>COMPLETE CARE AT WESTFIELD,LLC - VENT</t>
  </si>
  <si>
    <t>COMPLETE CARE AT MONMOUTH,LLC</t>
  </si>
  <si>
    <t>COMPLETE CARE AT MILFORD MANOR,LLC</t>
  </si>
  <si>
    <t>COMPLETE CARE AT ORANGE PARK, LLC</t>
  </si>
  <si>
    <t>SPRING HILLS POST ACUTE PRINCETON</t>
  </si>
  <si>
    <t>SPRING HILLS POST ACUTE MATAWAN</t>
  </si>
  <si>
    <t>COMPLETE CARE AT ORANGE PARK (VENT)</t>
  </si>
  <si>
    <t>BERLIN REHAB AND HEALTHCARE CENTER</t>
  </si>
  <si>
    <t>COMPLETE CARE AT BARN HILL, LLC</t>
  </si>
  <si>
    <t>MOUNT HOLLY REHABILITATION &amp; HEALTHCARE CENTER</t>
  </si>
  <si>
    <t>SEACREST REHAB AND HEALTHCARE</t>
  </si>
  <si>
    <t>BHNF</t>
  </si>
  <si>
    <t>ALARIS HEALTH AT CEDAR GROVE **Effective date 07/18/22**</t>
  </si>
  <si>
    <t>SPRING HILLS POST ACUTE MATAWAN -VENT</t>
  </si>
  <si>
    <t>BELLE CARE NURSING AND REHABILITATION CENTER</t>
  </si>
  <si>
    <t xml:space="preserve">ADROIT CARE REHAB AND NURSING CENTER </t>
  </si>
  <si>
    <t xml:space="preserve">ALLAINCE CARE REHAB AND NURSING CENTER </t>
  </si>
  <si>
    <t xml:space="preserve">ARNOLD WALTER NURSING HOME  </t>
  </si>
  <si>
    <t xml:space="preserve">CRYSTAL SPRING CENTER </t>
  </si>
  <si>
    <t xml:space="preserve">EXCEL CARE AT EGG HARBOR </t>
  </si>
  <si>
    <t xml:space="preserve">EXCEL CARE AT MANALAPAN  </t>
  </si>
  <si>
    <t xml:space="preserve">OAKLAND CARE CENTER </t>
  </si>
  <si>
    <t xml:space="preserve">OPTIMA CARE HARBORVIEW </t>
  </si>
  <si>
    <t xml:space="preserve">PRINCETON CARE CENTER </t>
  </si>
  <si>
    <t>BIRCHWOOD REHABILITATION AND HEALTHCARE CENTER</t>
  </si>
  <si>
    <t>ATLAS HEALTHCARE AT DAUGHTERS OF MIRIAM</t>
  </si>
  <si>
    <t>SPRING HILLS POST ACUTE LIVINGSTON</t>
  </si>
  <si>
    <t>COMPLETE CARE AT HAMILTON</t>
  </si>
  <si>
    <t>DWELLSIDE CARE AND REHAB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</si>
</sst>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00000000"/>
    <numFmt numFmtId="165" formatCode="00000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sz val="11"/>
      <name val="Times New Roman"/>
      <family val="1"/>
    </font>
    <font>
      <sz val="9"/>
      <name val="Arial"/>
      <family val="2"/>
    </font>
    <font>
      <b/>
      <sz val="9"/>
      <name val="Arial"/>
      <family val="2"/>
    </font>
    <font>
      <sz val="11"/>
      <color theme="1"/>
      <name val="Arial"/>
      <family val="2"/>
    </font>
    <font>
      <sz val="11"/>
      <name val="Arial"/>
      <family val="2"/>
    </font>
    <font>
      <u/>
      <sz val="10"/>
      <color indexed="12"/>
      <name val="Arial"/>
      <family val="2"/>
    </font>
    <font>
      <sz val="11"/>
      <color theme="1"/>
      <name val="Times New Roman"/>
      <family val="1"/>
    </font>
    <font>
      <sz val="10"/>
      <name val="Arial"/>
      <family val="2"/>
    </font>
    <font>
      <sz val="12"/>
      <name val="Times New Roman"/>
      <family val="1"/>
    </font>
    <font>
      <sz val="11"/>
      <color theme="1"/>
      <name val="Calibri"/>
      <family val="2"/>
    </font>
    <font>
      <sz val="12"/>
      <color theme="1"/>
      <name val="Times New Roman"/>
      <family val="1"/>
    </font>
    <font>
      <sz val="11"/>
      <name val="Calibri"/>
      <family val="2"/>
    </font>
    <font>
      <sz val="10"/>
      <color rgb="FF000000"/>
      <name val="Arial"/>
      <family val="2"/>
    </font>
    <font>
      <b/>
      <sz val="12"/>
      <color theme="1"/>
      <name val="Times New Roman"/>
      <family val="1"/>
    </font>
    <font>
      <b/>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0"/>
      <color rgb="FF000000"/>
      <name val="Times New Roman"/>
      <family val="1"/>
    </font>
    <font>
      <b/>
      <sz val="12"/>
      <color theme="1"/>
      <name val="Calibri"/>
      <family val="2"/>
      <scheme val="minor"/>
    </font>
    <font>
      <b/>
      <u/>
      <sz val="14"/>
      <color theme="1"/>
      <name val="Calibri"/>
      <family val="2"/>
      <scheme val="minor"/>
    </font>
    <font>
      <b/>
      <sz val="20"/>
      <color theme="1"/>
      <name val="Calibri"/>
      <family val="2"/>
      <scheme val="minor"/>
    </font>
    <font>
      <sz val="16"/>
      <color theme="1"/>
      <name val="Calibri"/>
      <family val="2"/>
      <scheme val="minor"/>
    </font>
    <font>
      <b/>
      <sz val="13"/>
      <color theme="1"/>
      <name val="Times New Roman"/>
      <family val="1"/>
    </font>
    <font>
      <b/>
      <sz val="14"/>
      <color theme="1"/>
      <name val="Times New Roman"/>
      <family val="1"/>
    </font>
    <font>
      <b/>
      <sz val="12"/>
      <name val="Times New Roman"/>
      <family val="1"/>
    </font>
    <font>
      <sz val="13"/>
      <color theme="1"/>
      <name val="Times New Roman"/>
      <family val="1"/>
    </font>
    <font>
      <sz val="12"/>
      <color rgb="FF000000"/>
      <name val="Times New Roman"/>
      <family val="1"/>
    </font>
    <font>
      <sz val="10"/>
      <color indexed="8"/>
      <name val="Arial"/>
      <family val="2"/>
    </font>
  </fonts>
  <fills count="27">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5"/>
      </patternFill>
    </fill>
    <fill>
      <patternFill patternType="solid">
        <fgColor theme="7"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DDEBF7"/>
        <bgColor rgb="FF000000"/>
      </patternFill>
    </fill>
    <fill>
      <patternFill patternType="solid">
        <fgColor rgb="FFFCE4D6"/>
        <bgColor rgb="FF000000"/>
      </patternFill>
    </fill>
    <fill>
      <patternFill patternType="solid">
        <fgColor rgb="FFF8CBAD"/>
        <bgColor rgb="FF000000"/>
      </patternFill>
    </fill>
    <fill>
      <patternFill patternType="solid">
        <fgColor rgb="FFF2F2F2"/>
        <bgColor rgb="FF000000"/>
      </patternFill>
    </fill>
    <fill>
      <patternFill patternType="solid">
        <fgColor rgb="FFB4C6E7"/>
        <bgColor rgb="FF000000"/>
      </patternFill>
    </fill>
    <fill>
      <patternFill patternType="solid">
        <fgColor rgb="FFFFF2CC"/>
        <bgColor rgb="FF000000"/>
      </patternFill>
    </fill>
    <fill>
      <patternFill patternType="solid">
        <fgColor rgb="FFFFE699"/>
        <bgColor rgb="FF000000"/>
      </patternFill>
    </fill>
    <fill>
      <patternFill patternType="solid">
        <fgColor rgb="FFEDEDED"/>
        <bgColor rgb="FF000000"/>
      </patternFill>
    </fill>
    <fill>
      <patternFill patternType="solid">
        <fgColor rgb="FFC6E0B4"/>
        <bgColor rgb="FF000000"/>
      </patternFill>
    </fill>
    <fill>
      <patternFill patternType="solid">
        <fgColor rgb="FFFFD966"/>
        <bgColor rgb="FF000000"/>
      </patternFill>
    </fill>
    <fill>
      <patternFill patternType="solid">
        <fgColor theme="5" tint="0.79998168889431442"/>
        <bgColor rgb="FF000000"/>
      </patternFill>
    </fill>
  </fills>
  <borders count="21">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21">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0" fontId="6" fillId="0" borderId="0"/>
    <xf numFmtId="0" fontId="1" fillId="0" borderId="0"/>
    <xf numFmtId="0" fontId="1" fillId="0" borderId="0"/>
    <xf numFmtId="0" fontId="1" fillId="0" borderId="0"/>
    <xf numFmtId="0" fontId="10" fillId="0" borderId="0"/>
    <xf numFmtId="0" fontId="15" fillId="0" borderId="0"/>
    <xf numFmtId="0" fontId="14" fillId="0" borderId="0"/>
    <xf numFmtId="43" fontId="6" fillId="0" borderId="0" applyFont="0" applyFill="0" applyBorder="0" applyAlignment="0" applyProtection="0"/>
    <xf numFmtId="0" fontId="1" fillId="0" borderId="0"/>
    <xf numFmtId="0" fontId="1" fillId="7" borderId="0" applyNumberFormat="0" applyBorder="0" applyAlignment="0" applyProtection="0"/>
    <xf numFmtId="0" fontId="20" fillId="0" borderId="0"/>
    <xf numFmtId="0" fontId="22" fillId="0" borderId="0"/>
    <xf numFmtId="0" fontId="20" fillId="0" borderId="0"/>
    <xf numFmtId="0" fontId="10" fillId="0" borderId="0"/>
    <xf numFmtId="0" fontId="32" fillId="0" borderId="0"/>
  </cellStyleXfs>
  <cellXfs count="278">
    <xf numFmtId="0" fontId="0" fillId="0" borderId="0" xfId="0"/>
    <xf numFmtId="44" fontId="4" fillId="0" borderId="0" xfId="1" applyFont="1" applyFill="1" applyBorder="1"/>
    <xf numFmtId="0" fontId="0" fillId="0" borderId="0" xfId="0" applyFill="1" applyBorder="1"/>
    <xf numFmtId="0" fontId="7" fillId="0" borderId="0" xfId="0" applyFont="1" applyFill="1" applyBorder="1"/>
    <xf numFmtId="44" fontId="4" fillId="0" borderId="0" xfId="1" applyFont="1" applyBorder="1"/>
    <xf numFmtId="0" fontId="2" fillId="0" borderId="0" xfId="0" applyFont="1" applyFill="1" applyBorder="1"/>
    <xf numFmtId="164" fontId="3" fillId="0" borderId="0" xfId="0" applyNumberFormat="1" applyFont="1" applyFill="1" applyBorder="1"/>
    <xf numFmtId="165" fontId="4" fillId="0" borderId="0" xfId="0" applyNumberFormat="1" applyFont="1" applyFill="1" applyBorder="1" applyAlignment="1">
      <alignment horizontal="center"/>
    </xf>
    <xf numFmtId="165" fontId="5" fillId="0" borderId="0" xfId="0" applyNumberFormat="1" applyFont="1" applyFill="1" applyBorder="1" applyAlignment="1">
      <alignment horizontal="center"/>
    </xf>
    <xf numFmtId="1" fontId="3" fillId="0" borderId="0" xfId="4" applyNumberFormat="1" applyFont="1" applyFill="1" applyBorder="1" applyAlignment="1" applyProtection="1">
      <alignment horizontal="center"/>
    </xf>
    <xf numFmtId="0" fontId="12" fillId="0" borderId="0" xfId="0" applyFont="1" applyFill="1" applyBorder="1"/>
    <xf numFmtId="165" fontId="3" fillId="0" borderId="0" xfId="0" applyNumberFormat="1" applyFont="1" applyFill="1" applyBorder="1" applyAlignment="1">
      <alignment horizontal="center"/>
    </xf>
    <xf numFmtId="37" fontId="5" fillId="0" borderId="0" xfId="1" applyNumberFormat="1" applyFont="1" applyBorder="1" applyAlignment="1">
      <alignment horizontal="right"/>
    </xf>
    <xf numFmtId="0" fontId="17" fillId="0" borderId="0" xfId="0" applyFont="1" applyFill="1" applyBorder="1"/>
    <xf numFmtId="0" fontId="0" fillId="0" borderId="0" xfId="0" applyAlignment="1">
      <alignment horizontal="center" vertical="center"/>
    </xf>
    <xf numFmtId="1" fontId="0" fillId="0" borderId="0" xfId="0" applyNumberFormat="1" applyAlignment="1">
      <alignment horizontal="center"/>
    </xf>
    <xf numFmtId="2" fontId="0" fillId="0" borderId="0" xfId="0" applyNumberFormat="1" applyFill="1" applyBorder="1"/>
    <xf numFmtId="2" fontId="5" fillId="0" borderId="0" xfId="1" applyNumberFormat="1" applyFont="1" applyBorder="1"/>
    <xf numFmtId="0" fontId="0" fillId="0" borderId="0" xfId="0" applyFill="1" applyBorder="1" applyAlignment="1">
      <alignment horizontal="center" vertical="center"/>
    </xf>
    <xf numFmtId="0" fontId="0" fillId="0" borderId="0" xfId="0" applyFill="1" applyBorder="1" applyAlignment="1">
      <alignment horizontal="center"/>
    </xf>
    <xf numFmtId="10" fontId="0" fillId="0" borderId="0" xfId="0" applyNumberFormat="1" applyFill="1" applyBorder="1" applyAlignment="1">
      <alignment horizontal="center"/>
    </xf>
    <xf numFmtId="10" fontId="0" fillId="0" borderId="0" xfId="0" applyNumberFormat="1" applyFill="1" applyBorder="1" applyAlignment="1">
      <alignment horizontal="center" vertical="center"/>
    </xf>
    <xf numFmtId="0" fontId="0" fillId="0" borderId="0" xfId="0" applyAlignment="1">
      <alignment horizontal="center"/>
    </xf>
    <xf numFmtId="0" fontId="16" fillId="12" borderId="3" xfId="15" applyFont="1" applyFill="1" applyBorder="1" applyAlignment="1">
      <alignment horizontal="center" vertical="center" wrapText="1"/>
    </xf>
    <xf numFmtId="0" fontId="29" fillId="0" borderId="4" xfId="0" applyFont="1" applyFill="1" applyBorder="1" applyAlignment="1">
      <alignment horizontal="center" vertical="center"/>
    </xf>
    <xf numFmtId="165" fontId="29" fillId="0" borderId="4" xfId="0" applyNumberFormat="1" applyFont="1" applyFill="1" applyBorder="1" applyAlignment="1">
      <alignment horizontal="center" vertical="center"/>
    </xf>
    <xf numFmtId="44" fontId="29" fillId="0" borderId="4" xfId="1" applyFont="1" applyBorder="1" applyAlignment="1">
      <alignment horizontal="center" vertical="center" wrapText="1"/>
    </xf>
    <xf numFmtId="44" fontId="29" fillId="5" borderId="4" xfId="1" applyFont="1" applyFill="1" applyBorder="1" applyAlignment="1">
      <alignment horizontal="center" vertical="center" wrapText="1"/>
    </xf>
    <xf numFmtId="49" fontId="16" fillId="15" borderId="10" xfId="0" applyNumberFormat="1" applyFont="1" applyFill="1" applyBorder="1" applyAlignment="1">
      <alignment horizontal="center" vertical="center" wrapText="1"/>
    </xf>
    <xf numFmtId="0" fontId="16" fillId="15" borderId="8"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16" fillId="15" borderId="10" xfId="0" applyFont="1" applyFill="1" applyBorder="1" applyAlignment="1">
      <alignment horizontal="center" vertical="center" wrapText="1"/>
    </xf>
    <xf numFmtId="0" fontId="16" fillId="7" borderId="3" xfId="15" applyFont="1" applyBorder="1" applyAlignment="1">
      <alignment horizontal="center" vertical="center" wrapText="1"/>
    </xf>
    <xf numFmtId="0" fontId="16" fillId="8" borderId="3" xfId="15" applyFont="1" applyFill="1" applyBorder="1" applyAlignment="1">
      <alignment horizontal="center" vertical="center" wrapText="1"/>
    </xf>
    <xf numFmtId="0" fontId="16" fillId="10" borderId="3" xfId="15" applyFont="1" applyFill="1" applyBorder="1" applyAlignment="1">
      <alignment horizontal="center" vertical="center" wrapText="1"/>
    </xf>
    <xf numFmtId="0" fontId="16" fillId="14" borderId="3" xfId="15" applyFont="1" applyFill="1" applyBorder="1" applyAlignment="1">
      <alignment horizontal="center" vertical="center" wrapText="1"/>
    </xf>
    <xf numFmtId="0" fontId="16" fillId="5" borderId="3" xfId="15" applyFont="1" applyFill="1" applyBorder="1" applyAlignment="1">
      <alignment horizontal="center" vertical="center" wrapText="1"/>
    </xf>
    <xf numFmtId="0" fontId="16" fillId="4" borderId="3" xfId="15" applyFont="1" applyFill="1" applyBorder="1" applyAlignment="1">
      <alignment horizontal="center" vertical="center" wrapText="1"/>
    </xf>
    <xf numFmtId="165" fontId="11" fillId="0" borderId="6" xfId="0" applyNumberFormat="1" applyFont="1" applyFill="1" applyBorder="1" applyAlignment="1">
      <alignment horizontal="center"/>
    </xf>
    <xf numFmtId="165" fontId="13" fillId="0" borderId="6" xfId="0" applyNumberFormat="1" applyFont="1" applyFill="1" applyBorder="1" applyAlignment="1">
      <alignment horizontal="center" vertical="center" wrapText="1"/>
    </xf>
    <xf numFmtId="165" fontId="29" fillId="0" borderId="4" xfId="0" applyNumberFormat="1" applyFont="1" applyFill="1" applyBorder="1" applyAlignment="1">
      <alignment vertical="center"/>
    </xf>
    <xf numFmtId="44" fontId="29" fillId="6" borderId="10" xfId="1" applyFont="1" applyFill="1" applyBorder="1" applyAlignment="1">
      <alignment horizontal="center" vertical="center" wrapText="1"/>
    </xf>
    <xf numFmtId="1" fontId="29" fillId="6" borderId="3" xfId="1" applyNumberFormat="1" applyFont="1" applyFill="1" applyBorder="1" applyAlignment="1">
      <alignment horizontal="center" vertical="center" wrapText="1"/>
    </xf>
    <xf numFmtId="44" fontId="29" fillId="6" borderId="3" xfId="1" applyFont="1" applyFill="1" applyBorder="1" applyAlignment="1">
      <alignment horizontal="center" vertical="center" wrapText="1"/>
    </xf>
    <xf numFmtId="44" fontId="29" fillId="2" borderId="4" xfId="1" applyFont="1" applyFill="1" applyBorder="1" applyAlignment="1">
      <alignment horizontal="center" vertical="center" wrapText="1"/>
    </xf>
    <xf numFmtId="0" fontId="29" fillId="11" borderId="4" xfId="0" applyFont="1" applyFill="1" applyBorder="1" applyAlignment="1">
      <alignment horizontal="center" vertical="center" wrapText="1"/>
    </xf>
    <xf numFmtId="165" fontId="29" fillId="11" borderId="4" xfId="0" applyNumberFormat="1" applyFont="1" applyFill="1" applyBorder="1" applyAlignment="1">
      <alignment horizontal="center" vertical="center" wrapText="1"/>
    </xf>
    <xf numFmtId="164" fontId="11" fillId="0" borderId="4" xfId="0" applyNumberFormat="1" applyFont="1" applyFill="1" applyBorder="1"/>
    <xf numFmtId="165" fontId="11" fillId="0" borderId="4" xfId="0" applyNumberFormat="1" applyFont="1" applyFill="1" applyBorder="1" applyAlignment="1">
      <alignment horizontal="center"/>
    </xf>
    <xf numFmtId="44" fontId="11" fillId="11" borderId="1" xfId="1" applyFont="1" applyFill="1" applyBorder="1" applyAlignment="1">
      <alignment horizontal="center"/>
    </xf>
    <xf numFmtId="44" fontId="11" fillId="0" borderId="1" xfId="1" applyFont="1" applyFill="1" applyBorder="1"/>
    <xf numFmtId="44" fontId="13" fillId="11" borderId="1" xfId="0" applyNumberFormat="1" applyFont="1" applyFill="1" applyBorder="1"/>
    <xf numFmtId="44" fontId="13" fillId="2" borderId="1" xfId="0" applyNumberFormat="1" applyFont="1" applyFill="1" applyBorder="1" applyAlignment="1">
      <alignment horizontal="center"/>
    </xf>
    <xf numFmtId="44" fontId="13" fillId="2" borderId="1" xfId="1" applyFont="1" applyFill="1" applyBorder="1" applyAlignment="1">
      <alignment horizontal="center"/>
    </xf>
    <xf numFmtId="44" fontId="13" fillId="2" borderId="1" xfId="1" applyFont="1" applyFill="1" applyBorder="1"/>
    <xf numFmtId="44" fontId="13" fillId="2" borderId="1" xfId="0" applyNumberFormat="1" applyFont="1" applyFill="1" applyBorder="1"/>
    <xf numFmtId="44" fontId="13" fillId="5" borderId="1" xfId="1" applyFont="1" applyFill="1" applyBorder="1"/>
    <xf numFmtId="44" fontId="13" fillId="5" borderId="1" xfId="0" applyNumberFormat="1" applyFont="1" applyFill="1" applyBorder="1"/>
    <xf numFmtId="0" fontId="13" fillId="6" borderId="4" xfId="0" applyFont="1" applyFill="1" applyBorder="1" applyAlignment="1">
      <alignment horizontal="center" vertical="center"/>
    </xf>
    <xf numFmtId="1" fontId="13" fillId="6" borderId="4" xfId="0" applyNumberFormat="1" applyFont="1" applyFill="1" applyBorder="1" applyAlignment="1">
      <alignment horizontal="center"/>
    </xf>
    <xf numFmtId="44" fontId="13" fillId="6" borderId="4" xfId="0" applyNumberFormat="1" applyFont="1" applyFill="1" applyBorder="1" applyAlignment="1">
      <alignment horizontal="center"/>
    </xf>
    <xf numFmtId="0" fontId="13" fillId="15" borderId="4" xfId="0" applyFont="1" applyFill="1" applyBorder="1" applyAlignment="1">
      <alignment horizontal="center"/>
    </xf>
    <xf numFmtId="10" fontId="13" fillId="9" borderId="4" xfId="0" applyNumberFormat="1" applyFont="1" applyFill="1" applyBorder="1" applyAlignment="1">
      <alignment horizontal="center"/>
    </xf>
    <xf numFmtId="0" fontId="13" fillId="9" borderId="4" xfId="0" applyFont="1" applyFill="1" applyBorder="1" applyAlignment="1">
      <alignment horizontal="center"/>
    </xf>
    <xf numFmtId="10" fontId="13" fillId="8" borderId="4" xfId="0" applyNumberFormat="1" applyFont="1" applyFill="1" applyBorder="1" applyAlignment="1">
      <alignment horizontal="center"/>
    </xf>
    <xf numFmtId="10" fontId="13" fillId="10" borderId="4" xfId="0" applyNumberFormat="1" applyFont="1" applyFill="1" applyBorder="1" applyAlignment="1">
      <alignment horizontal="center"/>
    </xf>
    <xf numFmtId="10" fontId="13" fillId="14" borderId="4" xfId="0" applyNumberFormat="1" applyFont="1" applyFill="1" applyBorder="1" applyAlignment="1">
      <alignment horizontal="center"/>
    </xf>
    <xf numFmtId="10" fontId="13" fillId="5" borderId="4" xfId="0" applyNumberFormat="1" applyFont="1" applyFill="1" applyBorder="1" applyAlignment="1">
      <alignment horizontal="center"/>
    </xf>
    <xf numFmtId="10" fontId="13" fillId="5" borderId="4" xfId="0" applyNumberFormat="1" applyFont="1" applyFill="1" applyBorder="1" applyAlignment="1">
      <alignment horizontal="center" vertical="center"/>
    </xf>
    <xf numFmtId="10" fontId="13" fillId="12" borderId="4" xfId="0" applyNumberFormat="1" applyFont="1" applyFill="1" applyBorder="1" applyAlignment="1">
      <alignment horizontal="center"/>
    </xf>
    <xf numFmtId="10" fontId="13" fillId="4" borderId="4" xfId="0" applyNumberFormat="1" applyFont="1" applyFill="1" applyBorder="1" applyAlignment="1">
      <alignment horizontal="center"/>
    </xf>
    <xf numFmtId="44" fontId="11" fillId="11" borderId="4" xfId="1" applyFont="1" applyFill="1" applyBorder="1" applyAlignment="1">
      <alignment horizontal="center"/>
    </xf>
    <xf numFmtId="44" fontId="11" fillId="0" borderId="4" xfId="1" applyFont="1" applyFill="1" applyBorder="1"/>
    <xf numFmtId="44" fontId="13" fillId="11" borderId="4" xfId="0" applyNumberFormat="1" applyFont="1" applyFill="1" applyBorder="1"/>
    <xf numFmtId="44" fontId="13" fillId="2" borderId="4" xfId="0" applyNumberFormat="1" applyFont="1" applyFill="1" applyBorder="1" applyAlignment="1">
      <alignment horizontal="center"/>
    </xf>
    <xf numFmtId="44" fontId="13" fillId="2" borderId="4" xfId="1" applyFont="1" applyFill="1" applyBorder="1" applyAlignment="1">
      <alignment horizontal="center"/>
    </xf>
    <xf numFmtId="44" fontId="13" fillId="2" borderId="4" xfId="1" applyFont="1" applyFill="1" applyBorder="1"/>
    <xf numFmtId="44" fontId="13" fillId="2" borderId="4" xfId="0" applyNumberFormat="1" applyFont="1" applyFill="1" applyBorder="1"/>
    <xf numFmtId="44" fontId="13" fillId="5" borderId="4" xfId="1" applyFont="1" applyFill="1" applyBorder="1"/>
    <xf numFmtId="44" fontId="13" fillId="5" borderId="4" xfId="0" applyNumberFormat="1" applyFont="1" applyFill="1" applyBorder="1"/>
    <xf numFmtId="0" fontId="13" fillId="14" borderId="4" xfId="0" applyFont="1" applyFill="1" applyBorder="1" applyAlignment="1">
      <alignment horizontal="center"/>
    </xf>
    <xf numFmtId="44" fontId="11" fillId="5" borderId="4" xfId="0" applyNumberFormat="1" applyFont="1" applyFill="1" applyBorder="1"/>
    <xf numFmtId="0" fontId="31" fillId="0" borderId="4" xfId="0" applyFont="1" applyFill="1" applyBorder="1"/>
    <xf numFmtId="44" fontId="11" fillId="0" borderId="4" xfId="3" applyFont="1" applyFill="1" applyBorder="1" applyAlignment="1">
      <alignment horizontal="right"/>
    </xf>
    <xf numFmtId="44" fontId="11" fillId="0" borderId="4" xfId="1" applyFont="1" applyFill="1" applyBorder="1" applyAlignment="1">
      <alignment horizontal="right"/>
    </xf>
    <xf numFmtId="0" fontId="11" fillId="0" borderId="4" xfId="0" applyFont="1" applyFill="1" applyBorder="1"/>
    <xf numFmtId="165" fontId="13" fillId="0" borderId="6" xfId="8" applyNumberFormat="1" applyFont="1" applyFill="1" applyBorder="1" applyAlignment="1">
      <alignment horizontal="center"/>
    </xf>
    <xf numFmtId="44" fontId="13" fillId="5" borderId="4" xfId="0" applyNumberFormat="1" applyFont="1" applyFill="1" applyBorder="1" applyAlignment="1"/>
    <xf numFmtId="165" fontId="13" fillId="0" borderId="6" xfId="14" applyNumberFormat="1" applyFont="1" applyFill="1" applyBorder="1" applyAlignment="1">
      <alignment horizontal="center"/>
    </xf>
    <xf numFmtId="44" fontId="13" fillId="5" borderId="7" xfId="0" applyNumberFormat="1" applyFont="1" applyFill="1" applyBorder="1"/>
    <xf numFmtId="0" fontId="11" fillId="0" borderId="4" xfId="0" applyFont="1" applyFill="1" applyBorder="1" applyAlignment="1">
      <alignment horizontal="left"/>
    </xf>
    <xf numFmtId="0" fontId="13" fillId="0" borderId="4" xfId="14" applyNumberFormat="1" applyFont="1" applyFill="1" applyBorder="1"/>
    <xf numFmtId="0" fontId="13" fillId="0" borderId="4" xfId="0" applyFont="1" applyFill="1" applyBorder="1"/>
    <xf numFmtId="0" fontId="13" fillId="6" borderId="4" xfId="0" applyFont="1" applyFill="1" applyBorder="1" applyAlignment="1">
      <alignment horizontal="center"/>
    </xf>
    <xf numFmtId="164" fontId="13" fillId="0" borderId="4" xfId="0" applyNumberFormat="1" applyFont="1" applyFill="1" applyBorder="1"/>
    <xf numFmtId="0" fontId="11" fillId="0" borderId="4" xfId="0" applyFont="1" applyFill="1" applyBorder="1" applyAlignment="1">
      <alignment vertical="center"/>
    </xf>
    <xf numFmtId="44" fontId="11" fillId="11" borderId="4" xfId="1" applyFont="1" applyFill="1" applyBorder="1" applyAlignment="1">
      <alignment horizontal="center" vertical="center"/>
    </xf>
    <xf numFmtId="165" fontId="11" fillId="0" borderId="15" xfId="0" applyNumberFormat="1" applyFont="1" applyFill="1" applyBorder="1" applyAlignment="1">
      <alignment horizontal="center"/>
    </xf>
    <xf numFmtId="44" fontId="13" fillId="11" borderId="0" xfId="0" applyNumberFormat="1" applyFont="1" applyFill="1" applyBorder="1"/>
    <xf numFmtId="44" fontId="13" fillId="2" borderId="6" xfId="0" applyNumberFormat="1" applyFont="1" applyFill="1" applyBorder="1" applyAlignment="1">
      <alignment horizontal="center"/>
    </xf>
    <xf numFmtId="44" fontId="13" fillId="2" borderId="0" xfId="1" applyFont="1" applyFill="1" applyBorder="1" applyAlignment="1">
      <alignment horizontal="center"/>
    </xf>
    <xf numFmtId="165" fontId="13" fillId="0" borderId="4" xfId="0" applyNumberFormat="1" applyFont="1" applyFill="1" applyBorder="1" applyAlignment="1">
      <alignment vertical="center" wrapText="1"/>
    </xf>
    <xf numFmtId="165" fontId="31" fillId="0" borderId="6" xfId="0" applyNumberFormat="1" applyFont="1" applyFill="1" applyBorder="1" applyAlignment="1">
      <alignment horizontal="center" vertical="center" wrapText="1"/>
    </xf>
    <xf numFmtId="165" fontId="13" fillId="0" borderId="6" xfId="9" applyNumberFormat="1" applyFont="1" applyFill="1" applyBorder="1" applyAlignment="1">
      <alignment horizontal="center"/>
    </xf>
    <xf numFmtId="8" fontId="11" fillId="0" borderId="4" xfId="0" applyNumberFormat="1" applyFont="1" applyFill="1" applyBorder="1" applyAlignment="1">
      <alignment horizontal="right"/>
    </xf>
    <xf numFmtId="44" fontId="11" fillId="0" borderId="4" xfId="1" applyFont="1" applyFill="1" applyBorder="1" applyAlignment="1">
      <alignment horizontal="center" wrapText="1"/>
    </xf>
    <xf numFmtId="0" fontId="31" fillId="0" borderId="4" xfId="0" applyFont="1" applyFill="1" applyBorder="1" applyAlignment="1">
      <alignment vertical="center" wrapText="1"/>
    </xf>
    <xf numFmtId="165" fontId="11" fillId="0" borderId="3" xfId="0" applyNumberFormat="1" applyFont="1" applyFill="1" applyBorder="1" applyAlignment="1">
      <alignment horizontal="center"/>
    </xf>
    <xf numFmtId="44" fontId="11" fillId="11" borderId="3" xfId="1" applyFont="1" applyFill="1" applyBorder="1" applyAlignment="1">
      <alignment horizontal="center"/>
    </xf>
    <xf numFmtId="44" fontId="11" fillId="0" borderId="3" xfId="1" applyFont="1" applyFill="1" applyBorder="1"/>
    <xf numFmtId="44" fontId="13" fillId="11" borderId="3" xfId="0" applyNumberFormat="1" applyFont="1" applyFill="1" applyBorder="1"/>
    <xf numFmtId="44" fontId="13" fillId="2" borderId="3" xfId="0" applyNumberFormat="1" applyFont="1" applyFill="1" applyBorder="1" applyAlignment="1">
      <alignment horizontal="center"/>
    </xf>
    <xf numFmtId="44" fontId="13" fillId="2" borderId="3" xfId="1" applyFont="1" applyFill="1" applyBorder="1" applyAlignment="1">
      <alignment horizontal="center"/>
    </xf>
    <xf numFmtId="44" fontId="13" fillId="2" borderId="3" xfId="1" applyFont="1" applyFill="1" applyBorder="1"/>
    <xf numFmtId="44" fontId="13" fillId="2" borderId="3" xfId="0" applyNumberFormat="1" applyFont="1" applyFill="1" applyBorder="1"/>
    <xf numFmtId="44" fontId="13" fillId="5" borderId="3" xfId="1" applyFont="1" applyFill="1" applyBorder="1"/>
    <xf numFmtId="44" fontId="13" fillId="5" borderId="3" xfId="0" applyNumberFormat="1" applyFont="1" applyFill="1" applyBorder="1"/>
    <xf numFmtId="164" fontId="29" fillId="3" borderId="4" xfId="0" applyNumberFormat="1" applyFont="1" applyFill="1" applyBorder="1"/>
    <xf numFmtId="165" fontId="29" fillId="3" borderId="6" xfId="0" applyNumberFormat="1" applyFont="1" applyFill="1" applyBorder="1"/>
    <xf numFmtId="165" fontId="29" fillId="3" borderId="4" xfId="0" applyNumberFormat="1" applyFont="1" applyFill="1" applyBorder="1"/>
    <xf numFmtId="44" fontId="11" fillId="3" borderId="4" xfId="1" applyFont="1" applyFill="1" applyBorder="1"/>
    <xf numFmtId="44" fontId="29" fillId="3" borderId="4" xfId="1" applyFont="1" applyFill="1" applyBorder="1"/>
    <xf numFmtId="44" fontId="13" fillId="13" borderId="4" xfId="0" applyNumberFormat="1" applyFont="1" applyFill="1" applyBorder="1" applyAlignment="1">
      <alignment horizontal="center"/>
    </xf>
    <xf numFmtId="0" fontId="13" fillId="13" borderId="4" xfId="0" applyFont="1" applyFill="1" applyBorder="1" applyAlignment="1">
      <alignment horizontal="center"/>
    </xf>
    <xf numFmtId="0" fontId="13" fillId="13" borderId="4" xfId="0" applyFont="1" applyFill="1" applyBorder="1"/>
    <xf numFmtId="0" fontId="13" fillId="3" borderId="4" xfId="0" applyFont="1" applyFill="1" applyBorder="1"/>
    <xf numFmtId="0" fontId="13" fillId="3" borderId="4" xfId="0" applyFont="1" applyFill="1" applyBorder="1" applyAlignment="1">
      <alignment horizontal="center"/>
    </xf>
    <xf numFmtId="10" fontId="13" fillId="3" borderId="4" xfId="0" applyNumberFormat="1" applyFont="1" applyFill="1" applyBorder="1" applyAlignment="1">
      <alignment horizontal="center"/>
    </xf>
    <xf numFmtId="10" fontId="13" fillId="3" borderId="4" xfId="0" applyNumberFormat="1" applyFont="1" applyFill="1" applyBorder="1" applyAlignment="1">
      <alignment horizontal="center" vertical="center"/>
    </xf>
    <xf numFmtId="164" fontId="11" fillId="0" borderId="1" xfId="0" applyNumberFormat="1" applyFont="1" applyFill="1" applyBorder="1"/>
    <xf numFmtId="165" fontId="11" fillId="0" borderId="5" xfId="0" applyNumberFormat="1" applyFont="1" applyFill="1" applyBorder="1" applyAlignment="1">
      <alignment horizontal="center"/>
    </xf>
    <xf numFmtId="165" fontId="13" fillId="0" borderId="1" xfId="0" applyNumberFormat="1" applyFont="1" applyFill="1" applyBorder="1" applyAlignment="1">
      <alignment horizontal="center"/>
    </xf>
    <xf numFmtId="44" fontId="13" fillId="11" borderId="1" xfId="1" applyFont="1" applyFill="1" applyBorder="1" applyAlignment="1">
      <alignment horizontal="center"/>
    </xf>
    <xf numFmtId="165" fontId="13" fillId="0" borderId="4" xfId="0" applyNumberFormat="1" applyFont="1" applyFill="1" applyBorder="1" applyAlignment="1">
      <alignment horizontal="center"/>
    </xf>
    <xf numFmtId="44" fontId="13" fillId="11" borderId="4" xfId="1" applyFont="1" applyFill="1" applyBorder="1" applyAlignment="1">
      <alignment horizontal="center"/>
    </xf>
    <xf numFmtId="44" fontId="11" fillId="11" borderId="4" xfId="0" applyNumberFormat="1" applyFont="1" applyFill="1" applyBorder="1"/>
    <xf numFmtId="165" fontId="11" fillId="0" borderId="6" xfId="10" applyNumberFormat="1" applyFont="1" applyFill="1" applyBorder="1" applyAlignment="1">
      <alignment horizontal="center"/>
    </xf>
    <xf numFmtId="0" fontId="13" fillId="0" borderId="4" xfId="0" applyFont="1" applyFill="1" applyBorder="1" applyAlignment="1">
      <alignment vertical="center"/>
    </xf>
    <xf numFmtId="165" fontId="11" fillId="0" borderId="6" xfId="8" applyNumberFormat="1" applyFont="1" applyFill="1" applyBorder="1" applyAlignment="1">
      <alignment horizontal="center"/>
    </xf>
    <xf numFmtId="44" fontId="11" fillId="0" borderId="4" xfId="1" applyFont="1" applyFill="1" applyBorder="1" applyAlignment="1">
      <alignment horizontal="center"/>
    </xf>
    <xf numFmtId="44" fontId="13" fillId="5" borderId="7" xfId="0" applyNumberFormat="1" applyFont="1" applyFill="1" applyBorder="1" applyAlignment="1"/>
    <xf numFmtId="0" fontId="13" fillId="0" borderId="4" xfId="0" applyFont="1" applyFill="1" applyBorder="1" applyAlignment="1">
      <alignment wrapText="1"/>
    </xf>
    <xf numFmtId="165" fontId="13" fillId="0" borderId="6" xfId="0" applyNumberFormat="1" applyFont="1" applyFill="1" applyBorder="1" applyAlignment="1">
      <alignment horizontal="center"/>
    </xf>
    <xf numFmtId="165" fontId="11" fillId="3" borderId="6" xfId="0" applyNumberFormat="1" applyFont="1" applyFill="1" applyBorder="1" applyAlignment="1">
      <alignment horizontal="center"/>
    </xf>
    <xf numFmtId="165" fontId="11" fillId="3" borderId="4" xfId="0" applyNumberFormat="1" applyFont="1" applyFill="1" applyBorder="1" applyAlignment="1">
      <alignment horizontal="center"/>
    </xf>
    <xf numFmtId="165" fontId="11" fillId="0" borderId="4" xfId="0" applyNumberFormat="1" applyFont="1" applyFill="1" applyBorder="1" applyAlignment="1">
      <alignment horizontal="center" wrapText="1"/>
    </xf>
    <xf numFmtId="0" fontId="25" fillId="0" borderId="0" xfId="0" applyFont="1" applyAlignment="1">
      <alignment vertical="center"/>
    </xf>
    <xf numFmtId="0" fontId="26" fillId="0" borderId="0" xfId="0" applyFont="1" applyAlignment="1">
      <alignment vertical="center" wrapText="1"/>
    </xf>
    <xf numFmtId="0" fontId="26" fillId="0" borderId="0" xfId="0" applyFont="1"/>
    <xf numFmtId="0" fontId="18" fillId="0" borderId="0" xfId="0" applyFont="1" applyAlignment="1">
      <alignment vertical="center" wrapText="1"/>
    </xf>
    <xf numFmtId="0" fontId="19" fillId="0" borderId="0" xfId="0" applyFont="1" applyAlignment="1">
      <alignment wrapText="1"/>
    </xf>
    <xf numFmtId="0" fontId="19" fillId="0" borderId="0" xfId="0" applyFont="1"/>
    <xf numFmtId="0" fontId="19" fillId="0" borderId="0" xfId="0" applyFont="1" applyAlignment="1">
      <alignment vertical="center" wrapText="1"/>
    </xf>
    <xf numFmtId="0" fontId="24" fillId="0" borderId="0" xfId="0" applyFont="1" applyAlignment="1">
      <alignment vertical="center" wrapText="1"/>
    </xf>
    <xf numFmtId="0" fontId="19" fillId="0" borderId="0" xfId="0" applyFont="1" applyAlignment="1"/>
    <xf numFmtId="0" fontId="19" fillId="0" borderId="0" xfId="0" applyFont="1" applyAlignment="1">
      <alignment horizontal="left" vertical="center" wrapText="1"/>
    </xf>
    <xf numFmtId="0" fontId="19" fillId="0" borderId="0" xfId="0" applyFont="1" applyAlignment="1">
      <alignment horizontal="left" vertical="center" wrapText="1" indent="2"/>
    </xf>
    <xf numFmtId="0" fontId="19" fillId="0" borderId="0" xfId="0" applyFont="1" applyAlignment="1">
      <alignment horizontal="left" vertical="center"/>
    </xf>
    <xf numFmtId="0" fontId="19" fillId="0" borderId="0" xfId="0" applyFont="1" applyAlignment="1">
      <alignment horizontal="left" vertical="center" indent="2"/>
    </xf>
    <xf numFmtId="0" fontId="19" fillId="0" borderId="0" xfId="0" applyFont="1" applyAlignment="1">
      <alignment vertical="center"/>
    </xf>
    <xf numFmtId="0" fontId="0" fillId="0" borderId="0" xfId="0" applyAlignment="1">
      <alignment wrapText="1"/>
    </xf>
    <xf numFmtId="0" fontId="20" fillId="0" borderId="0" xfId="0" applyFont="1" applyAlignment="1">
      <alignment vertical="center"/>
    </xf>
    <xf numFmtId="0" fontId="18" fillId="0" borderId="0" xfId="0" applyFont="1" applyAlignment="1">
      <alignment wrapText="1"/>
    </xf>
    <xf numFmtId="49" fontId="19" fillId="0" borderId="0" xfId="0" applyNumberFormat="1" applyFont="1" applyAlignment="1">
      <alignment horizontal="left" vertical="center"/>
    </xf>
    <xf numFmtId="0" fontId="21" fillId="0" borderId="0" xfId="0" applyFont="1" applyAlignment="1">
      <alignment vertical="center"/>
    </xf>
    <xf numFmtId="0" fontId="1" fillId="0" borderId="0" xfId="0" applyFont="1" applyAlignment="1">
      <alignment vertical="center"/>
    </xf>
    <xf numFmtId="49" fontId="23" fillId="0" borderId="0" xfId="0" applyNumberFormat="1" applyFont="1" applyAlignment="1">
      <alignment horizontal="left" vertical="center"/>
    </xf>
    <xf numFmtId="49" fontId="23" fillId="0" borderId="0" xfId="0" applyNumberFormat="1" applyFont="1" applyAlignment="1">
      <alignment horizontal="left"/>
    </xf>
    <xf numFmtId="0" fontId="0" fillId="0" borderId="0" xfId="0" applyAlignment="1"/>
    <xf numFmtId="44" fontId="0" fillId="0" borderId="0" xfId="0" applyNumberFormat="1" applyFill="1" applyBorder="1"/>
    <xf numFmtId="44" fontId="11" fillId="5" borderId="4" xfId="1" applyFont="1" applyFill="1" applyBorder="1"/>
    <xf numFmtId="165" fontId="11" fillId="0" borderId="16" xfId="0" applyNumberFormat="1" applyFont="1" applyFill="1" applyBorder="1" applyAlignment="1">
      <alignment horizontal="center"/>
    </xf>
    <xf numFmtId="0" fontId="11" fillId="0" borderId="2" xfId="0" applyFont="1" applyFill="1" applyBorder="1"/>
    <xf numFmtId="44" fontId="11" fillId="5" borderId="7" xfId="0" applyNumberFormat="1" applyFont="1" applyFill="1" applyBorder="1"/>
    <xf numFmtId="10" fontId="11" fillId="4" borderId="4" xfId="0" applyNumberFormat="1" applyFont="1" applyFill="1" applyBorder="1" applyAlignment="1">
      <alignment horizontal="center"/>
    </xf>
    <xf numFmtId="44" fontId="13" fillId="5" borderId="0" xfId="0" applyNumberFormat="1" applyFont="1" applyFill="1" applyBorder="1"/>
    <xf numFmtId="165" fontId="29" fillId="3" borderId="4" xfId="0" applyNumberFormat="1" applyFont="1" applyFill="1" applyBorder="1" applyAlignment="1">
      <alignment horizontal="left" wrapText="1"/>
    </xf>
    <xf numFmtId="165" fontId="9" fillId="3" borderId="19" xfId="0" applyNumberFormat="1" applyFont="1" applyFill="1" applyBorder="1" applyAlignment="1">
      <alignment horizontal="center"/>
    </xf>
    <xf numFmtId="44" fontId="4" fillId="3" borderId="19" xfId="1" applyFont="1" applyFill="1" applyBorder="1"/>
    <xf numFmtId="0" fontId="0" fillId="3" borderId="19" xfId="0" applyFill="1" applyBorder="1"/>
    <xf numFmtId="0" fontId="0" fillId="3" borderId="19" xfId="0" applyFill="1" applyBorder="1" applyAlignment="1">
      <alignment horizontal="center"/>
    </xf>
    <xf numFmtId="0" fontId="0" fillId="3" borderId="19" xfId="0" applyFill="1" applyBorder="1" applyAlignment="1">
      <alignment horizontal="center" vertical="center"/>
    </xf>
    <xf numFmtId="1" fontId="0" fillId="3" borderId="19" xfId="0" applyNumberFormat="1" applyFill="1" applyBorder="1" applyAlignment="1">
      <alignment horizontal="center"/>
    </xf>
    <xf numFmtId="10" fontId="0" fillId="3" borderId="19" xfId="0" applyNumberFormat="1" applyFill="1" applyBorder="1" applyAlignment="1">
      <alignment horizontal="center"/>
    </xf>
    <xf numFmtId="10" fontId="0" fillId="3" borderId="19" xfId="0" applyNumberFormat="1" applyFill="1" applyBorder="1" applyAlignment="1">
      <alignment horizontal="center" vertical="center"/>
    </xf>
    <xf numFmtId="10" fontId="0" fillId="3" borderId="6" xfId="0" applyNumberFormat="1" applyFill="1" applyBorder="1" applyAlignment="1">
      <alignment horizontal="center"/>
    </xf>
    <xf numFmtId="44" fontId="31" fillId="16" borderId="1" xfId="1" applyFont="1" applyFill="1" applyBorder="1"/>
    <xf numFmtId="44" fontId="31" fillId="16" borderId="1" xfId="0" applyNumberFormat="1" applyFont="1" applyFill="1" applyBorder="1" applyAlignment="1">
      <alignment horizontal="center"/>
    </xf>
    <xf numFmtId="44" fontId="31" fillId="17" borderId="1" xfId="1" applyFont="1" applyFill="1" applyBorder="1"/>
    <xf numFmtId="44" fontId="31" fillId="17" borderId="1" xfId="0" applyNumberFormat="1" applyFont="1" applyFill="1" applyBorder="1"/>
    <xf numFmtId="1" fontId="31" fillId="18" borderId="1" xfId="0" applyNumberFormat="1" applyFont="1" applyFill="1" applyBorder="1" applyAlignment="1">
      <alignment horizontal="center"/>
    </xf>
    <xf numFmtId="44" fontId="31" fillId="18" borderId="1" xfId="0" applyNumberFormat="1" applyFont="1" applyFill="1" applyBorder="1" applyAlignment="1">
      <alignment horizontal="center"/>
    </xf>
    <xf numFmtId="0" fontId="31" fillId="19" borderId="1" xfId="0" applyFont="1" applyFill="1" applyBorder="1" applyAlignment="1">
      <alignment horizontal="center"/>
    </xf>
    <xf numFmtId="10" fontId="31" fillId="20" borderId="1" xfId="0" applyNumberFormat="1" applyFont="1" applyFill="1" applyBorder="1" applyAlignment="1">
      <alignment horizontal="center"/>
    </xf>
    <xf numFmtId="0" fontId="31" fillId="20" borderId="1" xfId="0" applyFont="1" applyFill="1" applyBorder="1" applyAlignment="1">
      <alignment horizontal="center"/>
    </xf>
    <xf numFmtId="10" fontId="31" fillId="21" borderId="1" xfId="0" applyNumberFormat="1" applyFont="1" applyFill="1" applyBorder="1" applyAlignment="1">
      <alignment horizontal="center"/>
    </xf>
    <xf numFmtId="10" fontId="31" fillId="22" borderId="1" xfId="0" applyNumberFormat="1" applyFont="1" applyFill="1" applyBorder="1" applyAlignment="1">
      <alignment horizontal="center"/>
    </xf>
    <xf numFmtId="10" fontId="31" fillId="23" borderId="1" xfId="0" applyNumberFormat="1" applyFont="1" applyFill="1" applyBorder="1" applyAlignment="1">
      <alignment horizontal="center"/>
    </xf>
    <xf numFmtId="10" fontId="31" fillId="17" borderId="1" xfId="0" applyNumberFormat="1" applyFont="1" applyFill="1" applyBorder="1" applyAlignment="1">
      <alignment horizontal="center"/>
    </xf>
    <xf numFmtId="10" fontId="31" fillId="24" borderId="1" xfId="0" applyNumberFormat="1" applyFont="1" applyFill="1" applyBorder="1" applyAlignment="1">
      <alignment horizontal="center"/>
    </xf>
    <xf numFmtId="10" fontId="31" fillId="25" borderId="1" xfId="0" applyNumberFormat="1" applyFont="1" applyFill="1" applyBorder="1" applyAlignment="1">
      <alignment horizontal="center"/>
    </xf>
    <xf numFmtId="0" fontId="31" fillId="18" borderId="1" xfId="0" applyFont="1" applyFill="1" applyBorder="1" applyAlignment="1">
      <alignment horizontal="center"/>
    </xf>
    <xf numFmtId="0" fontId="11" fillId="0" borderId="17" xfId="0" applyFont="1" applyFill="1" applyBorder="1" applyAlignment="1">
      <alignment horizontal="left"/>
    </xf>
    <xf numFmtId="164" fontId="11" fillId="0" borderId="18" xfId="0" applyNumberFormat="1" applyFont="1" applyFill="1" applyBorder="1"/>
    <xf numFmtId="0" fontId="11" fillId="6" borderId="4" xfId="0" applyFont="1" applyFill="1" applyBorder="1" applyAlignment="1">
      <alignment horizontal="center" vertical="center"/>
    </xf>
    <xf numFmtId="1" fontId="11" fillId="6" borderId="4" xfId="0" applyNumberFormat="1" applyFont="1" applyFill="1" applyBorder="1" applyAlignment="1">
      <alignment horizontal="center"/>
    </xf>
    <xf numFmtId="44" fontId="11" fillId="6" borderId="4" xfId="0" applyNumberFormat="1" applyFont="1" applyFill="1" applyBorder="1" applyAlignment="1">
      <alignment horizontal="center"/>
    </xf>
    <xf numFmtId="0" fontId="11" fillId="14" borderId="4" xfId="0" applyFont="1" applyFill="1" applyBorder="1" applyAlignment="1">
      <alignment horizontal="center"/>
    </xf>
    <xf numFmtId="0" fontId="31" fillId="0" borderId="18" xfId="0" applyFont="1" applyFill="1" applyBorder="1"/>
    <xf numFmtId="0" fontId="31" fillId="0" borderId="17" xfId="0" applyFont="1" applyFill="1" applyBorder="1"/>
    <xf numFmtId="165" fontId="11" fillId="0" borderId="17" xfId="0" applyNumberFormat="1" applyFont="1" applyFill="1" applyBorder="1" applyAlignment="1">
      <alignment horizontal="center"/>
    </xf>
    <xf numFmtId="164" fontId="11" fillId="0" borderId="3" xfId="0" applyNumberFormat="1" applyFont="1" applyFill="1" applyBorder="1"/>
    <xf numFmtId="44" fontId="0" fillId="0" borderId="0" xfId="1" applyFont="1" applyFill="1" applyBorder="1"/>
    <xf numFmtId="10" fontId="11" fillId="9" borderId="4" xfId="0" applyNumberFormat="1" applyFont="1" applyFill="1" applyBorder="1" applyAlignment="1">
      <alignment horizontal="center"/>
    </xf>
    <xf numFmtId="0" fontId="11" fillId="9" borderId="4" xfId="0" applyFont="1" applyFill="1" applyBorder="1" applyAlignment="1">
      <alignment horizontal="center"/>
    </xf>
    <xf numFmtId="10" fontId="11" fillId="8" borderId="4" xfId="0" applyNumberFormat="1" applyFont="1" applyFill="1" applyBorder="1" applyAlignment="1">
      <alignment horizontal="center"/>
    </xf>
    <xf numFmtId="10" fontId="11" fillId="10" borderId="4" xfId="0" applyNumberFormat="1" applyFont="1" applyFill="1" applyBorder="1" applyAlignment="1">
      <alignment horizontal="center"/>
    </xf>
    <xf numFmtId="10" fontId="11" fillId="14" borderId="4" xfId="0" applyNumberFormat="1" applyFont="1" applyFill="1" applyBorder="1" applyAlignment="1">
      <alignment horizontal="center"/>
    </xf>
    <xf numFmtId="10" fontId="11" fillId="5" borderId="4" xfId="0" applyNumberFormat="1" applyFont="1" applyFill="1" applyBorder="1" applyAlignment="1">
      <alignment horizontal="center"/>
    </xf>
    <xf numFmtId="10" fontId="11" fillId="5" borderId="4" xfId="0" applyNumberFormat="1" applyFont="1" applyFill="1" applyBorder="1" applyAlignment="1">
      <alignment horizontal="center" vertical="center"/>
    </xf>
    <xf numFmtId="10" fontId="11" fillId="12" borderId="4" xfId="0" applyNumberFormat="1" applyFont="1" applyFill="1" applyBorder="1" applyAlignment="1">
      <alignment horizontal="center"/>
    </xf>
    <xf numFmtId="44" fontId="11" fillId="5" borderId="4" xfId="1" applyFont="1" applyFill="1" applyBorder="1" applyAlignment="1">
      <alignment horizontal="right"/>
    </xf>
    <xf numFmtId="0" fontId="31" fillId="18" borderId="4" xfId="0" applyFont="1" applyFill="1" applyBorder="1" applyAlignment="1">
      <alignment horizontal="center"/>
    </xf>
    <xf numFmtId="1" fontId="31" fillId="18" borderId="4" xfId="0" applyNumberFormat="1" applyFont="1" applyFill="1" applyBorder="1" applyAlignment="1">
      <alignment horizontal="center"/>
    </xf>
    <xf numFmtId="44" fontId="31" fillId="18" borderId="4" xfId="0" applyNumberFormat="1" applyFont="1" applyFill="1" applyBorder="1" applyAlignment="1">
      <alignment horizontal="center"/>
    </xf>
    <xf numFmtId="0" fontId="31" fillId="19" borderId="4" xfId="0" applyFont="1" applyFill="1" applyBorder="1" applyAlignment="1">
      <alignment horizontal="center"/>
    </xf>
    <xf numFmtId="10" fontId="31" fillId="20" borderId="4" xfId="0" applyNumberFormat="1" applyFont="1" applyFill="1" applyBorder="1" applyAlignment="1">
      <alignment horizontal="center"/>
    </xf>
    <xf numFmtId="0" fontId="31" fillId="20" borderId="4" xfId="0" applyFont="1" applyFill="1" applyBorder="1" applyAlignment="1">
      <alignment horizontal="center"/>
    </xf>
    <xf numFmtId="10" fontId="31" fillId="21" borderId="4" xfId="0" applyNumberFormat="1" applyFont="1" applyFill="1" applyBorder="1" applyAlignment="1">
      <alignment horizontal="center"/>
    </xf>
    <xf numFmtId="10" fontId="31" fillId="22" borderId="4" xfId="0" applyNumberFormat="1" applyFont="1" applyFill="1" applyBorder="1" applyAlignment="1">
      <alignment horizontal="center"/>
    </xf>
    <xf numFmtId="10" fontId="31" fillId="23" borderId="4" xfId="0" applyNumberFormat="1" applyFont="1" applyFill="1" applyBorder="1" applyAlignment="1">
      <alignment horizontal="center"/>
    </xf>
    <xf numFmtId="10" fontId="31" fillId="17" borderId="4" xfId="0" applyNumberFormat="1" applyFont="1" applyFill="1" applyBorder="1" applyAlignment="1">
      <alignment horizontal="center"/>
    </xf>
    <xf numFmtId="10" fontId="31" fillId="24" borderId="4" xfId="0" applyNumberFormat="1" applyFont="1" applyFill="1" applyBorder="1" applyAlignment="1">
      <alignment horizontal="center"/>
    </xf>
    <xf numFmtId="10" fontId="31" fillId="25" borderId="4" xfId="0" applyNumberFormat="1" applyFont="1" applyFill="1" applyBorder="1" applyAlignment="1">
      <alignment horizontal="center"/>
    </xf>
    <xf numFmtId="44" fontId="31" fillId="0" borderId="1" xfId="1" applyFont="1" applyFill="1" applyBorder="1"/>
    <xf numFmtId="44" fontId="31" fillId="11" borderId="1" xfId="1" applyFont="1" applyFill="1" applyBorder="1"/>
    <xf numFmtId="44" fontId="11" fillId="2" borderId="1" xfId="1" applyFont="1" applyFill="1" applyBorder="1"/>
    <xf numFmtId="165" fontId="11" fillId="0" borderId="4" xfId="6" applyNumberFormat="1" applyFont="1" applyFill="1" applyBorder="1" applyAlignment="1">
      <alignment horizontal="center"/>
    </xf>
    <xf numFmtId="44" fontId="31" fillId="26" borderId="1" xfId="0" applyNumberFormat="1" applyFont="1" applyFill="1" applyBorder="1"/>
    <xf numFmtId="164" fontId="3" fillId="0" borderId="4" xfId="0" applyNumberFormat="1" applyFont="1" applyFill="1" applyBorder="1"/>
    <xf numFmtId="0" fontId="31" fillId="0" borderId="20" xfId="0" applyFont="1" applyFill="1" applyBorder="1"/>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8" xfId="0" applyFont="1" applyFill="1" applyBorder="1" applyAlignment="1">
      <alignment horizontal="center" vertical="center" wrapText="1"/>
    </xf>
    <xf numFmtId="0" fontId="27" fillId="4" borderId="8" xfId="15" quotePrefix="1"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5" xfId="0" applyFont="1" applyBorder="1" applyAlignment="1">
      <alignment horizontal="center" vertical="center" wrapText="1"/>
    </xf>
    <xf numFmtId="49" fontId="28" fillId="15" borderId="8" xfId="0" applyNumberFormat="1" applyFont="1" applyFill="1" applyBorder="1" applyAlignment="1">
      <alignment horizontal="center" vertical="center" wrapText="1"/>
    </xf>
    <xf numFmtId="49" fontId="28" fillId="15" borderId="9" xfId="0" applyNumberFormat="1" applyFont="1" applyFill="1" applyBorder="1" applyAlignment="1">
      <alignment horizontal="center" vertical="center" wrapText="1"/>
    </xf>
    <xf numFmtId="49" fontId="28" fillId="15" borderId="10" xfId="0" applyNumberFormat="1" applyFont="1" applyFill="1" applyBorder="1" applyAlignment="1">
      <alignment horizontal="center" vertical="center" wrapText="1"/>
    </xf>
    <xf numFmtId="49" fontId="28" fillId="15" borderId="11" xfId="0" applyNumberFormat="1" applyFont="1" applyFill="1" applyBorder="1" applyAlignment="1">
      <alignment horizontal="center" vertical="center" wrapText="1"/>
    </xf>
    <xf numFmtId="49" fontId="28" fillId="15" borderId="0" xfId="0" applyNumberFormat="1" applyFont="1" applyFill="1" applyBorder="1" applyAlignment="1">
      <alignment horizontal="center" vertical="center" wrapText="1"/>
    </xf>
    <xf numFmtId="49" fontId="28" fillId="15" borderId="12" xfId="0" applyNumberFormat="1" applyFont="1" applyFill="1" applyBorder="1" applyAlignment="1">
      <alignment horizontal="center" vertical="center" wrapText="1"/>
    </xf>
    <xf numFmtId="49" fontId="28" fillId="15" borderId="13" xfId="0" applyNumberFormat="1" applyFont="1" applyFill="1" applyBorder="1" applyAlignment="1">
      <alignment horizontal="center" vertical="center" wrapText="1"/>
    </xf>
    <xf numFmtId="49" fontId="28" fillId="15" borderId="14" xfId="0" applyNumberFormat="1" applyFont="1" applyFill="1" applyBorder="1" applyAlignment="1">
      <alignment horizontal="center" vertical="center" wrapText="1"/>
    </xf>
    <xf numFmtId="49" fontId="28" fillId="15" borderId="5" xfId="0" applyNumberFormat="1" applyFont="1" applyFill="1" applyBorder="1" applyAlignment="1">
      <alignment horizontal="center" vertical="center" wrapText="1"/>
    </xf>
    <xf numFmtId="0" fontId="27" fillId="12" borderId="9" xfId="15" quotePrefix="1" applyFont="1" applyFill="1" applyBorder="1" applyAlignment="1">
      <alignment horizontal="center" vertical="center" wrapText="1"/>
    </xf>
    <xf numFmtId="0" fontId="27" fillId="12" borderId="10" xfId="15" quotePrefix="1" applyFont="1" applyFill="1" applyBorder="1" applyAlignment="1">
      <alignment horizontal="center" vertical="center" wrapText="1"/>
    </xf>
    <xf numFmtId="0" fontId="27" fillId="12" borderId="0" xfId="15" quotePrefix="1" applyFont="1" applyFill="1" applyBorder="1" applyAlignment="1">
      <alignment horizontal="center" vertical="center" wrapText="1"/>
    </xf>
    <xf numFmtId="0" fontId="27" fillId="12" borderId="12" xfId="15" quotePrefix="1" applyFont="1" applyFill="1" applyBorder="1" applyAlignment="1">
      <alignment horizontal="center" vertical="center" wrapText="1"/>
    </xf>
    <xf numFmtId="0" fontId="27" fillId="7" borderId="8" xfId="15" quotePrefix="1" applyFont="1" applyBorder="1" applyAlignment="1">
      <alignment horizontal="center" vertical="center" wrapText="1"/>
    </xf>
    <xf numFmtId="0" fontId="27" fillId="8" borderId="9" xfId="15" quotePrefix="1" applyFont="1" applyFill="1" applyBorder="1" applyAlignment="1">
      <alignment horizontal="center" vertical="center" wrapText="1"/>
    </xf>
    <xf numFmtId="0" fontId="30" fillId="0" borderId="0" xfId="0" applyFont="1" applyAlignment="1">
      <alignment horizontal="center" vertical="center" wrapText="1"/>
    </xf>
    <xf numFmtId="0" fontId="30" fillId="0" borderId="14" xfId="0" applyFont="1" applyBorder="1" applyAlignment="1">
      <alignment horizontal="center" vertical="center" wrapText="1"/>
    </xf>
    <xf numFmtId="0" fontId="27" fillId="10" borderId="9" xfId="15" quotePrefix="1" applyFont="1" applyFill="1" applyBorder="1" applyAlignment="1">
      <alignment horizontal="center" vertical="center" wrapText="1"/>
    </xf>
    <xf numFmtId="0" fontId="27" fillId="14" borderId="8" xfId="15" quotePrefix="1" applyFont="1" applyFill="1" applyBorder="1" applyAlignment="1">
      <alignment horizontal="center" vertical="center" wrapText="1"/>
    </xf>
    <xf numFmtId="0" fontId="27" fillId="5" borderId="9" xfId="15" quotePrefix="1" applyFont="1" applyFill="1" applyBorder="1" applyAlignment="1">
      <alignment horizontal="center" vertical="center" wrapText="1"/>
    </xf>
    <xf numFmtId="0" fontId="17" fillId="0" borderId="0" xfId="0" applyFont="1" applyAlignment="1">
      <alignment horizontal="center" vertical="center"/>
    </xf>
    <xf numFmtId="0" fontId="28" fillId="0" borderId="10"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5" xfId="0" applyFont="1" applyFill="1" applyBorder="1" applyAlignment="1">
      <alignment horizontal="center" vertical="center"/>
    </xf>
  </cellXfs>
  <cellStyles count="21">
    <cellStyle name="40% - Accent5" xfId="15" builtinId="47"/>
    <cellStyle name="Comma 2" xfId="13"/>
    <cellStyle name="Currency" xfId="1" builtinId="4"/>
    <cellStyle name="Currency 2" xfId="3"/>
    <cellStyle name="Hyperlink" xfId="4" builtinId="8"/>
    <cellStyle name="Normal" xfId="0" builtinId="0"/>
    <cellStyle name="Normal 10" xfId="6"/>
    <cellStyle name="Normal 14" xfId="12"/>
    <cellStyle name="Normal 2" xfId="2"/>
    <cellStyle name="Normal 2 2" xfId="10"/>
    <cellStyle name="Normal 2 3" xfId="17"/>
    <cellStyle name="Normal 3" xfId="5"/>
    <cellStyle name="Normal 3 2" xfId="9"/>
    <cellStyle name="Normal 3 3" xfId="20"/>
    <cellStyle name="Normal 4" xfId="11"/>
    <cellStyle name="Normal 5" xfId="19"/>
    <cellStyle name="Normal 7" xfId="8"/>
    <cellStyle name="Normal 9" xfId="7"/>
    <cellStyle name="Normal 9 2" xfId="14"/>
    <cellStyle name="Normal 9 2 2" xfId="18"/>
    <cellStyle name="Normal 9 3" xfId="16"/>
  </cellStyles>
  <dxfs count="0"/>
  <tableStyles count="0" defaultTableStyle="TableStyleMedium2" defaultPivotStyle="PivotStyleLight16"/>
  <colors>
    <mruColors>
      <color rgb="FFFFFF00"/>
      <color rgb="FFCC99FF"/>
      <color rgb="FF9966FF"/>
      <color rgb="FFFFFF66"/>
      <color rgb="FFFFFF99"/>
      <color rgb="FFFF9933"/>
      <color rgb="FFFF3300"/>
      <color rgb="FFFF6600"/>
      <color rgb="FF9999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ohill\AppData\Local\Microsoft\Windows\Temporary%20Internet%20Files\Content.Outlook\NQLWOAGS\Excel\Excel\Copy%20of%20July_2014_-_January_2015_Rate_Calc_09%2025%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CNF"/>
      <sheetName val="NF"/>
      <sheetName val="CARE"/>
      <sheetName val="Rate File"/>
    </sheetNames>
    <sheetDataSet>
      <sheetData sheetId="0">
        <row r="54">
          <cell r="D54">
            <v>0.96220000000000006</v>
          </cell>
        </row>
      </sheetData>
      <sheetData sheetId="1"/>
      <sheetData sheetId="2">
        <row r="2">
          <cell r="D2" t="str">
            <v>COUNTY CLASS I</v>
          </cell>
          <cell r="E2">
            <v>6124</v>
          </cell>
          <cell r="J2">
            <v>1269995.1199999999</v>
          </cell>
          <cell r="N2">
            <v>1222411.6400000001</v>
          </cell>
        </row>
        <row r="3">
          <cell r="D3" t="str">
            <v>COUNTY CLASS I</v>
          </cell>
          <cell r="E3">
            <v>47281</v>
          </cell>
          <cell r="J3">
            <v>10618839.790000001</v>
          </cell>
          <cell r="N3">
            <v>10217424.1</v>
          </cell>
        </row>
        <row r="4">
          <cell r="D4" t="str">
            <v>COUNTY CLASS I</v>
          </cell>
          <cell r="E4">
            <v>10115</v>
          </cell>
          <cell r="J4">
            <v>2168959.4500000002</v>
          </cell>
          <cell r="N4">
            <v>2086926.8</v>
          </cell>
        </row>
        <row r="5">
          <cell r="D5" t="str">
            <v>COUNTY CLASS I</v>
          </cell>
          <cell r="E5">
            <v>11886</v>
          </cell>
          <cell r="J5">
            <v>2511036.3600000003</v>
          </cell>
          <cell r="N5">
            <v>2416067.2200000002</v>
          </cell>
        </row>
        <row r="6">
          <cell r="D6" t="str">
            <v>COUNTY CLASS I</v>
          </cell>
          <cell r="E6">
            <v>8811</v>
          </cell>
          <cell r="J6">
            <v>1992783.87</v>
          </cell>
          <cell r="N6">
            <v>1917449.82</v>
          </cell>
        </row>
        <row r="7">
          <cell r="D7" t="str">
            <v>COUNTY CLASS I</v>
          </cell>
          <cell r="E7">
            <v>7598</v>
          </cell>
          <cell r="J7">
            <v>1609560.32</v>
          </cell>
          <cell r="N7">
            <v>1548700.34</v>
          </cell>
        </row>
        <row r="8">
          <cell r="D8" t="str">
            <v>COUNTY CLASS I</v>
          </cell>
          <cell r="E8">
            <v>19223</v>
          </cell>
          <cell r="J8">
            <v>4081619.5900000003</v>
          </cell>
          <cell r="N8">
            <v>3927258.9000000004</v>
          </cell>
        </row>
        <row r="9">
          <cell r="D9" t="str">
            <v>COUNTY CLASS I</v>
          </cell>
          <cell r="E9">
            <v>28244</v>
          </cell>
          <cell r="J9">
            <v>6088276.6399999997</v>
          </cell>
          <cell r="N9">
            <v>5858088.04</v>
          </cell>
        </row>
        <row r="10">
          <cell r="D10" t="str">
            <v>COUNTY CLASS I</v>
          </cell>
          <cell r="E10">
            <v>28122</v>
          </cell>
          <cell r="J10">
            <v>5989423.5599999996</v>
          </cell>
          <cell r="N10">
            <v>5763041.46</v>
          </cell>
        </row>
        <row r="11">
          <cell r="D11" t="str">
            <v>COUNTY CLASS I</v>
          </cell>
          <cell r="E11">
            <v>4642</v>
          </cell>
          <cell r="J11">
            <v>1020172.3400000001</v>
          </cell>
          <cell r="N11">
            <v>991670.46</v>
          </cell>
        </row>
        <row r="12">
          <cell r="D12" t="str">
            <v>COUNTY CLASS I</v>
          </cell>
          <cell r="E12">
            <v>16975</v>
          </cell>
          <cell r="J12">
            <v>3741459.75</v>
          </cell>
          <cell r="N12">
            <v>3600058</v>
          </cell>
        </row>
        <row r="13">
          <cell r="D13" t="str">
            <v>COUNTY CLASS I</v>
          </cell>
          <cell r="E13">
            <v>3664</v>
          </cell>
          <cell r="J13">
            <v>806299.84</v>
          </cell>
          <cell r="N13">
            <v>775815.36</v>
          </cell>
        </row>
        <row r="14">
          <cell r="D14" t="str">
            <v>COUNTY CLASS I</v>
          </cell>
          <cell r="E14">
            <v>11973</v>
          </cell>
          <cell r="J14">
            <v>2487630.21</v>
          </cell>
          <cell r="N14">
            <v>2393642.1599999997</v>
          </cell>
        </row>
        <row r="15">
          <cell r="D15" t="str">
            <v>COUNTY CLASS II</v>
          </cell>
          <cell r="E15">
            <v>16556</v>
          </cell>
          <cell r="J15">
            <v>3583049.52</v>
          </cell>
          <cell r="N15">
            <v>3689339.04</v>
          </cell>
        </row>
        <row r="16">
          <cell r="D16" t="str">
            <v>COUNTY CLASS II</v>
          </cell>
          <cell r="E16">
            <v>127832</v>
          </cell>
          <cell r="J16">
            <v>29962542.479999997</v>
          </cell>
          <cell r="N16">
            <v>29705600.16</v>
          </cell>
        </row>
        <row r="17">
          <cell r="D17" t="str">
            <v>COUNTY CLASS II</v>
          </cell>
          <cell r="E17">
            <v>27348</v>
          </cell>
          <cell r="J17">
            <v>6118294.5599999996</v>
          </cell>
          <cell r="N17">
            <v>6295509.5999999996</v>
          </cell>
        </row>
        <row r="18">
          <cell r="D18" t="str">
            <v>COUNTY CLASS II</v>
          </cell>
          <cell r="E18">
            <v>32137</v>
          </cell>
          <cell r="J18">
            <v>7083958.9100000001</v>
          </cell>
          <cell r="N18">
            <v>7119309.6100000003</v>
          </cell>
        </row>
        <row r="19">
          <cell r="D19" t="str">
            <v>COUNTY CLASS II</v>
          </cell>
          <cell r="E19">
            <v>23823</v>
          </cell>
          <cell r="J19">
            <v>5629374.9000000004</v>
          </cell>
          <cell r="N19">
            <v>5416635.5099999998</v>
          </cell>
        </row>
        <row r="20">
          <cell r="D20" t="str">
            <v>COUNTY CLASS II</v>
          </cell>
          <cell r="E20">
            <v>20542</v>
          </cell>
          <cell r="J20">
            <v>4541630.78</v>
          </cell>
          <cell r="N20">
            <v>4566897.4399999995</v>
          </cell>
        </row>
        <row r="21">
          <cell r="D21" t="str">
            <v>COUNTY CLASS II</v>
          </cell>
          <cell r="E21">
            <v>51972</v>
          </cell>
          <cell r="J21">
            <v>11522192.399999999</v>
          </cell>
          <cell r="N21">
            <v>12023722.199999999</v>
          </cell>
        </row>
        <row r="22">
          <cell r="D22" t="str">
            <v>COUNTY CLASS II</v>
          </cell>
          <cell r="E22">
            <v>76364</v>
          </cell>
          <cell r="J22">
            <v>17178845.440000001</v>
          </cell>
          <cell r="N22">
            <v>17014662.84</v>
          </cell>
        </row>
        <row r="23">
          <cell r="D23" t="str">
            <v>COUNTY CLASS II</v>
          </cell>
          <cell r="E23">
            <v>76033</v>
          </cell>
          <cell r="J23">
            <v>16899854.91</v>
          </cell>
          <cell r="N23">
            <v>17328681.030000001</v>
          </cell>
        </row>
        <row r="24">
          <cell r="D24" t="str">
            <v>COUNTY CLASS II</v>
          </cell>
          <cell r="E24">
            <v>12550</v>
          </cell>
          <cell r="J24">
            <v>2878091.5</v>
          </cell>
          <cell r="N24">
            <v>2769283</v>
          </cell>
        </row>
        <row r="25">
          <cell r="D25" t="str">
            <v>COUNTY CLASS II</v>
          </cell>
          <cell r="E25">
            <v>45897</v>
          </cell>
          <cell r="J25">
            <v>10567784.25</v>
          </cell>
          <cell r="N25">
            <v>10170775.199999999</v>
          </cell>
        </row>
        <row r="26">
          <cell r="D26" t="str">
            <v>COUNTY CLASS II</v>
          </cell>
          <cell r="E26">
            <v>9907</v>
          </cell>
          <cell r="J26">
            <v>2274944.41</v>
          </cell>
          <cell r="N26">
            <v>2617726.6100000003</v>
          </cell>
        </row>
        <row r="27">
          <cell r="D27" t="str">
            <v>COUNTY CLASS II</v>
          </cell>
          <cell r="E27">
            <v>32373</v>
          </cell>
          <cell r="J27">
            <v>7020732.5099999998</v>
          </cell>
          <cell r="N27">
            <v>6955986.5099999988</v>
          </cell>
        </row>
        <row r="28">
          <cell r="D28" t="str">
            <v>NF</v>
          </cell>
          <cell r="E28">
            <v>52234</v>
          </cell>
          <cell r="J28">
            <v>10465081.9</v>
          </cell>
          <cell r="N28">
            <v>10069670.52</v>
          </cell>
        </row>
        <row r="29">
          <cell r="D29" t="str">
            <v>NF</v>
          </cell>
          <cell r="E29">
            <v>40582</v>
          </cell>
          <cell r="J29">
            <v>8190665.0600000005</v>
          </cell>
          <cell r="N29">
            <v>7965840.7799999993</v>
          </cell>
        </row>
        <row r="30">
          <cell r="D30" t="str">
            <v>NF</v>
          </cell>
          <cell r="E30">
            <v>22009</v>
          </cell>
          <cell r="J30">
            <v>4617928.38</v>
          </cell>
          <cell r="N30">
            <v>4509203.92</v>
          </cell>
        </row>
        <row r="31">
          <cell r="D31" t="str">
            <v>NF</v>
          </cell>
          <cell r="E31">
            <v>17926</v>
          </cell>
          <cell r="J31">
            <v>3397156.26</v>
          </cell>
          <cell r="N31">
            <v>3728966.52</v>
          </cell>
        </row>
        <row r="32">
          <cell r="D32" t="str">
            <v>NF</v>
          </cell>
          <cell r="E32">
            <v>15377</v>
          </cell>
          <cell r="J32">
            <v>3033882.1</v>
          </cell>
          <cell r="N32">
            <v>3405544.19</v>
          </cell>
        </row>
        <row r="33">
          <cell r="D33" t="str">
            <v>NF</v>
          </cell>
          <cell r="E33">
            <v>21806</v>
          </cell>
          <cell r="J33">
            <v>4015138.78</v>
          </cell>
          <cell r="N33">
            <v>3927696.72</v>
          </cell>
        </row>
        <row r="34">
          <cell r="D34" t="str">
            <v>NF</v>
          </cell>
          <cell r="E34">
            <v>49955</v>
          </cell>
          <cell r="J34">
            <v>9070828.8999999985</v>
          </cell>
          <cell r="N34">
            <v>10047449.149999999</v>
          </cell>
        </row>
        <row r="35">
          <cell r="D35" t="str">
            <v>NF</v>
          </cell>
          <cell r="E35">
            <v>44257</v>
          </cell>
          <cell r="J35">
            <v>8606216.2199999988</v>
          </cell>
          <cell r="N35">
            <v>8592496.5500000007</v>
          </cell>
        </row>
        <row r="36">
          <cell r="D36" t="str">
            <v>NF</v>
          </cell>
          <cell r="E36">
            <v>49632</v>
          </cell>
          <cell r="J36">
            <v>9672780.4800000004</v>
          </cell>
          <cell r="N36">
            <v>10117483.199999999</v>
          </cell>
        </row>
        <row r="37">
          <cell r="D37" t="str">
            <v>NF</v>
          </cell>
          <cell r="E37">
            <v>40596</v>
          </cell>
          <cell r="J37">
            <v>8543022.2400000002</v>
          </cell>
          <cell r="N37">
            <v>8220284.04</v>
          </cell>
        </row>
        <row r="38">
          <cell r="D38" t="str">
            <v>NF</v>
          </cell>
          <cell r="E38">
            <v>42385</v>
          </cell>
          <cell r="J38">
            <v>8017122.75</v>
          </cell>
          <cell r="N38">
            <v>8756741</v>
          </cell>
        </row>
        <row r="39">
          <cell r="D39" t="str">
            <v>NF</v>
          </cell>
          <cell r="E39">
            <v>52515</v>
          </cell>
          <cell r="J39">
            <v>9516243.1499999985</v>
          </cell>
          <cell r="N39">
            <v>10005157.799999999</v>
          </cell>
        </row>
        <row r="40">
          <cell r="D40" t="str">
            <v>NF</v>
          </cell>
          <cell r="E40">
            <v>25908</v>
          </cell>
          <cell r="J40">
            <v>5695873.7999999998</v>
          </cell>
          <cell r="N40">
            <v>5565038.4000000004</v>
          </cell>
        </row>
        <row r="41">
          <cell r="D41" t="str">
            <v>NF</v>
          </cell>
          <cell r="E41">
            <v>49294</v>
          </cell>
          <cell r="J41">
            <v>9424519.8599999994</v>
          </cell>
          <cell r="N41">
            <v>10349275.299999999</v>
          </cell>
        </row>
        <row r="42">
          <cell r="D42" t="str">
            <v>NF</v>
          </cell>
          <cell r="E42">
            <v>27271</v>
          </cell>
          <cell r="J42">
            <v>4859419.49</v>
          </cell>
          <cell r="N42">
            <v>4788787.5999999996</v>
          </cell>
        </row>
        <row r="43">
          <cell r="D43" t="str">
            <v>NF</v>
          </cell>
          <cell r="E43">
            <v>65817</v>
          </cell>
          <cell r="J43">
            <v>12344636.52</v>
          </cell>
          <cell r="N43">
            <v>12743487.540000001</v>
          </cell>
        </row>
        <row r="44">
          <cell r="D44" t="str">
            <v>NF</v>
          </cell>
          <cell r="E44">
            <v>37003</v>
          </cell>
          <cell r="J44">
            <v>7563413.2000000002</v>
          </cell>
          <cell r="N44">
            <v>7774330.2999999998</v>
          </cell>
        </row>
        <row r="45">
          <cell r="D45" t="str">
            <v>NF</v>
          </cell>
          <cell r="E45">
            <v>11</v>
          </cell>
          <cell r="J45">
            <v>3104.75</v>
          </cell>
          <cell r="N45">
            <v>2987.3799999999997</v>
          </cell>
        </row>
        <row r="46">
          <cell r="D46" t="str">
            <v>NF</v>
          </cell>
          <cell r="E46">
            <v>74927</v>
          </cell>
          <cell r="J46">
            <v>14302815.029999999</v>
          </cell>
          <cell r="N46">
            <v>14564310.26</v>
          </cell>
        </row>
        <row r="47">
          <cell r="D47" t="str">
            <v>NF</v>
          </cell>
          <cell r="E47">
            <v>18742</v>
          </cell>
          <cell r="J47">
            <v>4065702.06</v>
          </cell>
          <cell r="N47">
            <v>3912017.6599999997</v>
          </cell>
        </row>
        <row r="48">
          <cell r="D48" t="str">
            <v>NF</v>
          </cell>
          <cell r="E48">
            <v>14485</v>
          </cell>
          <cell r="J48">
            <v>2734623.15</v>
          </cell>
          <cell r="N48">
            <v>2631200.25</v>
          </cell>
        </row>
        <row r="49">
          <cell r="D49" t="str">
            <v>NF</v>
          </cell>
          <cell r="E49">
            <v>37566</v>
          </cell>
          <cell r="J49">
            <v>6905382.1200000001</v>
          </cell>
          <cell r="N49">
            <v>7008312.96</v>
          </cell>
        </row>
        <row r="50">
          <cell r="D50" t="str">
            <v>NF</v>
          </cell>
          <cell r="E50">
            <v>37197</v>
          </cell>
          <cell r="J50">
            <v>6595400.0700000003</v>
          </cell>
          <cell r="N50">
            <v>6729681.2399999993</v>
          </cell>
        </row>
        <row r="51">
          <cell r="D51" t="str">
            <v>NF</v>
          </cell>
          <cell r="E51">
            <v>82707</v>
          </cell>
          <cell r="J51">
            <v>13994024.400000002</v>
          </cell>
          <cell r="N51">
            <v>13613572.199999999</v>
          </cell>
        </row>
        <row r="52">
          <cell r="D52" t="str">
            <v>NF</v>
          </cell>
          <cell r="E52">
            <v>2051</v>
          </cell>
          <cell r="J52">
            <v>429848.58</v>
          </cell>
          <cell r="N52">
            <v>428084.72</v>
          </cell>
        </row>
        <row r="53">
          <cell r="D53" t="str">
            <v>NF</v>
          </cell>
          <cell r="E53">
            <v>23860</v>
          </cell>
          <cell r="J53">
            <v>5104369.8</v>
          </cell>
          <cell r="N53">
            <v>4911342.4000000004</v>
          </cell>
        </row>
        <row r="54">
          <cell r="D54" t="str">
            <v>NF</v>
          </cell>
          <cell r="E54">
            <v>25012</v>
          </cell>
          <cell r="J54">
            <v>4985141.72</v>
          </cell>
          <cell r="N54">
            <v>4796801.3600000003</v>
          </cell>
        </row>
        <row r="55">
          <cell r="D55" t="str">
            <v>NF</v>
          </cell>
          <cell r="E55">
            <v>24251</v>
          </cell>
          <cell r="J55">
            <v>5056576.01</v>
          </cell>
          <cell r="N55">
            <v>4961997.1099999994</v>
          </cell>
        </row>
        <row r="56">
          <cell r="D56" t="str">
            <v>NF</v>
          </cell>
          <cell r="E56">
            <v>26857</v>
          </cell>
          <cell r="J56">
            <v>5482050.8399999999</v>
          </cell>
          <cell r="N56">
            <v>5274714.8</v>
          </cell>
        </row>
        <row r="57">
          <cell r="D57" t="str">
            <v>NF</v>
          </cell>
          <cell r="E57">
            <v>67698</v>
          </cell>
          <cell r="J57">
            <v>13900430.34</v>
          </cell>
          <cell r="N57">
            <v>13375093.859999999</v>
          </cell>
        </row>
        <row r="58">
          <cell r="D58" t="str">
            <v>NF</v>
          </cell>
          <cell r="E58">
            <v>56927</v>
          </cell>
          <cell r="J58">
            <v>11612538.73</v>
          </cell>
          <cell r="N58">
            <v>11298301.689999999</v>
          </cell>
        </row>
        <row r="59">
          <cell r="D59" t="str">
            <v>NF</v>
          </cell>
          <cell r="E59">
            <v>20263</v>
          </cell>
          <cell r="J59">
            <v>4354721.33</v>
          </cell>
          <cell r="N59">
            <v>4190185.77</v>
          </cell>
        </row>
        <row r="60">
          <cell r="D60" t="str">
            <v>NF</v>
          </cell>
          <cell r="E60">
            <v>29052</v>
          </cell>
          <cell r="J60">
            <v>6328978.2000000002</v>
          </cell>
          <cell r="N60">
            <v>6089880.2400000002</v>
          </cell>
        </row>
        <row r="61">
          <cell r="D61" t="str">
            <v>NF</v>
          </cell>
          <cell r="E61">
            <v>28703</v>
          </cell>
          <cell r="J61">
            <v>6393593.25</v>
          </cell>
          <cell r="N61">
            <v>6151913.9900000002</v>
          </cell>
        </row>
        <row r="62">
          <cell r="D62" t="str">
            <v>NF</v>
          </cell>
          <cell r="E62">
            <v>40056</v>
          </cell>
          <cell r="J62">
            <v>8371704</v>
          </cell>
          <cell r="N62">
            <v>8463832.8000000007</v>
          </cell>
        </row>
        <row r="63">
          <cell r="D63" t="str">
            <v>NF</v>
          </cell>
          <cell r="E63">
            <v>16737</v>
          </cell>
          <cell r="J63">
            <v>3340370.4600000004</v>
          </cell>
          <cell r="N63">
            <v>3214173.48</v>
          </cell>
        </row>
        <row r="64">
          <cell r="D64" t="str">
            <v>NF</v>
          </cell>
          <cell r="E64">
            <v>48540</v>
          </cell>
          <cell r="J64">
            <v>10052148.6</v>
          </cell>
          <cell r="N64">
            <v>9672080.4000000004</v>
          </cell>
        </row>
        <row r="65">
          <cell r="D65" t="str">
            <v>NF</v>
          </cell>
          <cell r="E65">
            <v>25472</v>
          </cell>
          <cell r="J65">
            <v>5205712.6399999997</v>
          </cell>
          <cell r="N65">
            <v>5093126.3999999994</v>
          </cell>
        </row>
        <row r="66">
          <cell r="D66" t="str">
            <v>NF</v>
          </cell>
          <cell r="E66">
            <v>47847</v>
          </cell>
          <cell r="J66">
            <v>10622512.470000001</v>
          </cell>
          <cell r="N66">
            <v>10221076.140000001</v>
          </cell>
        </row>
        <row r="67">
          <cell r="D67" t="str">
            <v>NF</v>
          </cell>
          <cell r="E67">
            <v>32407</v>
          </cell>
          <cell r="J67">
            <v>6666119.9000000004</v>
          </cell>
          <cell r="N67">
            <v>6413993.4399999995</v>
          </cell>
        </row>
        <row r="68">
          <cell r="D68" t="str">
            <v>NF</v>
          </cell>
          <cell r="E68">
            <v>0</v>
          </cell>
          <cell r="J68">
            <v>0</v>
          </cell>
          <cell r="N68">
            <v>0</v>
          </cell>
        </row>
        <row r="69">
          <cell r="D69" t="str">
            <v>NF</v>
          </cell>
          <cell r="E69">
            <v>32616</v>
          </cell>
          <cell r="J69">
            <v>6278580</v>
          </cell>
          <cell r="N69">
            <v>6041135.5199999996</v>
          </cell>
        </row>
        <row r="70">
          <cell r="D70" t="str">
            <v>NF</v>
          </cell>
          <cell r="E70">
            <v>33942</v>
          </cell>
          <cell r="J70">
            <v>6836258.2199999997</v>
          </cell>
          <cell r="N70">
            <v>6651613.7400000002</v>
          </cell>
        </row>
        <row r="71">
          <cell r="D71" t="str">
            <v>NF</v>
          </cell>
          <cell r="E71">
            <v>16033</v>
          </cell>
          <cell r="J71">
            <v>3325083.8699999996</v>
          </cell>
          <cell r="N71">
            <v>3199385.1500000004</v>
          </cell>
        </row>
        <row r="72">
          <cell r="D72" t="str">
            <v>NF</v>
          </cell>
          <cell r="E72">
            <v>23214</v>
          </cell>
          <cell r="J72">
            <v>4953403.32</v>
          </cell>
          <cell r="N72">
            <v>4766066.34</v>
          </cell>
        </row>
        <row r="73">
          <cell r="D73" t="str">
            <v>NF</v>
          </cell>
          <cell r="E73">
            <v>21008</v>
          </cell>
          <cell r="J73">
            <v>4392142.5600000005</v>
          </cell>
          <cell r="N73">
            <v>4231431.3600000003</v>
          </cell>
        </row>
        <row r="74">
          <cell r="D74" t="str">
            <v>NF</v>
          </cell>
          <cell r="E74">
            <v>44818</v>
          </cell>
          <cell r="J74">
            <v>9707578.7999999989</v>
          </cell>
          <cell r="N74">
            <v>9340519.379999999</v>
          </cell>
        </row>
        <row r="75">
          <cell r="D75" t="str">
            <v>NF</v>
          </cell>
          <cell r="E75">
            <v>42855</v>
          </cell>
          <cell r="J75">
            <v>9119544</v>
          </cell>
          <cell r="N75">
            <v>8774989.7999999989</v>
          </cell>
        </row>
        <row r="76">
          <cell r="D76" t="str">
            <v>NF</v>
          </cell>
          <cell r="E76">
            <v>22342</v>
          </cell>
          <cell r="J76">
            <v>4483369.1399999997</v>
          </cell>
          <cell r="N76">
            <v>4313793.3600000003</v>
          </cell>
        </row>
        <row r="77">
          <cell r="D77" t="str">
            <v>NF</v>
          </cell>
          <cell r="E77">
            <v>7741</v>
          </cell>
          <cell r="J77">
            <v>1488594.3</v>
          </cell>
          <cell r="N77">
            <v>1439748.59</v>
          </cell>
        </row>
        <row r="78">
          <cell r="D78" t="str">
            <v>NF</v>
          </cell>
          <cell r="E78">
            <v>15206</v>
          </cell>
          <cell r="J78">
            <v>2871348.98</v>
          </cell>
          <cell r="N78">
            <v>2805354.94</v>
          </cell>
        </row>
        <row r="79">
          <cell r="D79" t="str">
            <v>NF</v>
          </cell>
          <cell r="E79">
            <v>43662</v>
          </cell>
          <cell r="J79">
            <v>8759907.0600000005</v>
          </cell>
          <cell r="N79">
            <v>8428949.0999999996</v>
          </cell>
        </row>
        <row r="80">
          <cell r="D80" t="str">
            <v>NF</v>
          </cell>
          <cell r="E80">
            <v>24283</v>
          </cell>
          <cell r="J80">
            <v>4913907.88</v>
          </cell>
          <cell r="N80">
            <v>4728142.9300000006</v>
          </cell>
        </row>
        <row r="81">
          <cell r="D81" t="str">
            <v>NF</v>
          </cell>
          <cell r="E81">
            <v>861</v>
          </cell>
          <cell r="J81">
            <v>189962.43</v>
          </cell>
          <cell r="N81">
            <v>182781.69</v>
          </cell>
        </row>
        <row r="82">
          <cell r="D82" t="str">
            <v>NF</v>
          </cell>
          <cell r="E82">
            <v>48632</v>
          </cell>
          <cell r="J82">
            <v>9244943.2000000011</v>
          </cell>
          <cell r="N82">
            <v>9302815.2799999993</v>
          </cell>
        </row>
        <row r="83">
          <cell r="D83" t="str">
            <v>NF</v>
          </cell>
          <cell r="E83">
            <v>23060</v>
          </cell>
          <cell r="J83">
            <v>4567724.8000000007</v>
          </cell>
          <cell r="N83">
            <v>4395005.4000000004</v>
          </cell>
        </row>
        <row r="84">
          <cell r="D84" t="str">
            <v>NF</v>
          </cell>
          <cell r="E84">
            <v>10166</v>
          </cell>
          <cell r="J84">
            <v>2136893.1999999997</v>
          </cell>
          <cell r="N84">
            <v>2116459.54</v>
          </cell>
        </row>
        <row r="85">
          <cell r="D85" t="str">
            <v>NF</v>
          </cell>
          <cell r="E85">
            <v>2989</v>
          </cell>
          <cell r="J85">
            <v>563277.05000000005</v>
          </cell>
          <cell r="N85">
            <v>588384.65</v>
          </cell>
        </row>
        <row r="86">
          <cell r="D86" t="str">
            <v>NF</v>
          </cell>
          <cell r="E86">
            <v>4363</v>
          </cell>
          <cell r="J86">
            <v>928969.96</v>
          </cell>
          <cell r="N86">
            <v>893847.81</v>
          </cell>
        </row>
        <row r="87">
          <cell r="D87" t="str">
            <v>NF</v>
          </cell>
          <cell r="E87">
            <v>31919</v>
          </cell>
          <cell r="J87">
            <v>6103870.370000001</v>
          </cell>
          <cell r="N87">
            <v>6664368.0099999998</v>
          </cell>
        </row>
        <row r="88">
          <cell r="D88" t="str">
            <v>NF</v>
          </cell>
          <cell r="E88">
            <v>53118</v>
          </cell>
          <cell r="J88">
            <v>10783485.18</v>
          </cell>
          <cell r="N88">
            <v>10940183.280000001</v>
          </cell>
        </row>
        <row r="89">
          <cell r="D89" t="str">
            <v>NF</v>
          </cell>
          <cell r="E89">
            <v>51324</v>
          </cell>
          <cell r="J89">
            <v>10931498.76</v>
          </cell>
          <cell r="N89">
            <v>10518340.560000001</v>
          </cell>
        </row>
        <row r="90">
          <cell r="D90" t="str">
            <v>NF</v>
          </cell>
          <cell r="E90">
            <v>26246</v>
          </cell>
          <cell r="J90">
            <v>5273608.78</v>
          </cell>
          <cell r="N90">
            <v>5074139.1800000006</v>
          </cell>
        </row>
        <row r="91">
          <cell r="D91" t="str">
            <v>NF</v>
          </cell>
          <cell r="E91">
            <v>8179</v>
          </cell>
          <cell r="J91">
            <v>1714563.77</v>
          </cell>
          <cell r="N91">
            <v>1649786.09</v>
          </cell>
        </row>
        <row r="92">
          <cell r="D92" t="str">
            <v>NF</v>
          </cell>
          <cell r="E92">
            <v>41538</v>
          </cell>
          <cell r="J92">
            <v>8662334.5199999996</v>
          </cell>
          <cell r="N92">
            <v>8463367.4999999981</v>
          </cell>
        </row>
        <row r="93">
          <cell r="D93" t="str">
            <v>NF</v>
          </cell>
          <cell r="E93">
            <v>11517</v>
          </cell>
          <cell r="J93">
            <v>2330925.63</v>
          </cell>
          <cell r="N93">
            <v>2357069.2199999997</v>
          </cell>
        </row>
        <row r="94">
          <cell r="D94" t="str">
            <v>NF</v>
          </cell>
          <cell r="E94">
            <v>10742</v>
          </cell>
          <cell r="J94">
            <v>2130783.1199999996</v>
          </cell>
          <cell r="N94">
            <v>2050218.12</v>
          </cell>
        </row>
        <row r="95">
          <cell r="D95" t="str">
            <v>NF</v>
          </cell>
          <cell r="E95">
            <v>15693</v>
          </cell>
          <cell r="J95">
            <v>3284231.04</v>
          </cell>
          <cell r="N95">
            <v>3256297.5</v>
          </cell>
        </row>
        <row r="96">
          <cell r="D96" t="str">
            <v>NF</v>
          </cell>
          <cell r="E96">
            <v>15116</v>
          </cell>
          <cell r="J96">
            <v>2891086.1599999997</v>
          </cell>
          <cell r="N96">
            <v>2866447.08</v>
          </cell>
        </row>
        <row r="97">
          <cell r="D97" t="str">
            <v>NF</v>
          </cell>
          <cell r="E97">
            <v>34136</v>
          </cell>
          <cell r="J97">
            <v>6884889.8400000008</v>
          </cell>
          <cell r="N97">
            <v>6624773.5199999996</v>
          </cell>
        </row>
        <row r="98">
          <cell r="D98" t="str">
            <v>NF</v>
          </cell>
          <cell r="E98">
            <v>16539</v>
          </cell>
          <cell r="J98">
            <v>3552246.42</v>
          </cell>
          <cell r="N98">
            <v>3417949.7399999998</v>
          </cell>
        </row>
        <row r="99">
          <cell r="D99" t="str">
            <v>NF</v>
          </cell>
          <cell r="E99">
            <v>14232</v>
          </cell>
          <cell r="J99">
            <v>2999963.28</v>
          </cell>
          <cell r="N99">
            <v>2965379.52</v>
          </cell>
        </row>
        <row r="100">
          <cell r="D100" t="str">
            <v>NF</v>
          </cell>
          <cell r="E100">
            <v>16015</v>
          </cell>
          <cell r="J100">
            <v>3375641.6999999997</v>
          </cell>
          <cell r="N100">
            <v>3328077.15</v>
          </cell>
        </row>
        <row r="101">
          <cell r="D101" t="str">
            <v>NF</v>
          </cell>
          <cell r="E101">
            <v>14624</v>
          </cell>
          <cell r="J101">
            <v>2792306.56</v>
          </cell>
          <cell r="N101">
            <v>2938254.0799999996</v>
          </cell>
        </row>
        <row r="102">
          <cell r="D102" t="str">
            <v>NF</v>
          </cell>
          <cell r="E102">
            <v>11185</v>
          </cell>
          <cell r="J102">
            <v>2243487.2999999998</v>
          </cell>
          <cell r="N102">
            <v>2159264.25</v>
          </cell>
        </row>
        <row r="103">
          <cell r="D103" t="str">
            <v>NF</v>
          </cell>
          <cell r="E103">
            <v>8534</v>
          </cell>
          <cell r="J103">
            <v>1670274.4800000002</v>
          </cell>
          <cell r="N103">
            <v>1607122.88</v>
          </cell>
        </row>
        <row r="104">
          <cell r="D104" t="str">
            <v>NF</v>
          </cell>
          <cell r="E104">
            <v>11751</v>
          </cell>
          <cell r="J104">
            <v>2452903.7400000002</v>
          </cell>
          <cell r="N104">
            <v>2360188.35</v>
          </cell>
        </row>
        <row r="105">
          <cell r="D105" t="str">
            <v>NF</v>
          </cell>
          <cell r="E105">
            <v>10989</v>
          </cell>
          <cell r="J105">
            <v>2011646.34</v>
          </cell>
          <cell r="N105">
            <v>1980327.6900000002</v>
          </cell>
        </row>
        <row r="106">
          <cell r="D106" t="str">
            <v>NF</v>
          </cell>
          <cell r="E106">
            <v>43871</v>
          </cell>
          <cell r="J106">
            <v>8506586.9000000004</v>
          </cell>
          <cell r="N106">
            <v>8563619.1999999993</v>
          </cell>
        </row>
        <row r="107">
          <cell r="D107" t="str">
            <v>NF</v>
          </cell>
          <cell r="E107">
            <v>1848</v>
          </cell>
          <cell r="J107">
            <v>388541.99999999994</v>
          </cell>
          <cell r="N107">
            <v>373850.4</v>
          </cell>
        </row>
        <row r="108">
          <cell r="D108" t="str">
            <v>NF</v>
          </cell>
          <cell r="E108">
            <v>29584</v>
          </cell>
          <cell r="J108">
            <v>5971234.5600000005</v>
          </cell>
          <cell r="N108">
            <v>5745508.6400000006</v>
          </cell>
        </row>
        <row r="109">
          <cell r="D109" t="str">
            <v>NF</v>
          </cell>
          <cell r="E109">
            <v>14894</v>
          </cell>
          <cell r="J109">
            <v>2874244.1199999996</v>
          </cell>
          <cell r="N109">
            <v>2777433.1199999996</v>
          </cell>
        </row>
        <row r="110">
          <cell r="D110" t="str">
            <v>NF</v>
          </cell>
          <cell r="E110">
            <v>27595</v>
          </cell>
          <cell r="J110">
            <v>6112844.4000000004</v>
          </cell>
          <cell r="N110">
            <v>5881874.25</v>
          </cell>
        </row>
        <row r="111">
          <cell r="D111" t="str">
            <v>NF</v>
          </cell>
          <cell r="E111">
            <v>22627</v>
          </cell>
          <cell r="J111">
            <v>4482861.24</v>
          </cell>
          <cell r="N111">
            <v>4313385.01</v>
          </cell>
        </row>
        <row r="112">
          <cell r="D112" t="str">
            <v>NF</v>
          </cell>
          <cell r="E112">
            <v>23636</v>
          </cell>
          <cell r="J112">
            <v>4702382.2</v>
          </cell>
          <cell r="N112">
            <v>4524639.4800000004</v>
          </cell>
        </row>
        <row r="113">
          <cell r="D113" t="str">
            <v>NF</v>
          </cell>
          <cell r="E113">
            <v>22080</v>
          </cell>
          <cell r="J113">
            <v>4433222.3999999994</v>
          </cell>
          <cell r="N113">
            <v>4359033.5999999996</v>
          </cell>
        </row>
        <row r="114">
          <cell r="D114" t="str">
            <v>NF</v>
          </cell>
          <cell r="E114">
            <v>8225</v>
          </cell>
          <cell r="J114">
            <v>1515456.25</v>
          </cell>
          <cell r="N114">
            <v>1656926.25</v>
          </cell>
        </row>
        <row r="115">
          <cell r="D115" t="str">
            <v>NF</v>
          </cell>
          <cell r="E115">
            <v>6148</v>
          </cell>
          <cell r="J115">
            <v>1233227.32</v>
          </cell>
          <cell r="N115">
            <v>1214168.5199999998</v>
          </cell>
        </row>
        <row r="116">
          <cell r="D116" t="str">
            <v>NF</v>
          </cell>
          <cell r="E116">
            <v>22954</v>
          </cell>
          <cell r="J116">
            <v>4689731.7399999993</v>
          </cell>
          <cell r="N116">
            <v>4512526.8600000003</v>
          </cell>
        </row>
        <row r="117">
          <cell r="D117" t="str">
            <v>NF</v>
          </cell>
          <cell r="E117">
            <v>19999</v>
          </cell>
          <cell r="J117">
            <v>3876406.1700000004</v>
          </cell>
          <cell r="N117">
            <v>4037398.12</v>
          </cell>
        </row>
        <row r="118">
          <cell r="D118" t="str">
            <v>NF</v>
          </cell>
          <cell r="E118">
            <v>44531</v>
          </cell>
          <cell r="J118">
            <v>9088331.790000001</v>
          </cell>
          <cell r="N118">
            <v>8825153.5800000001</v>
          </cell>
        </row>
        <row r="119">
          <cell r="D119" t="str">
            <v>NF</v>
          </cell>
          <cell r="E119">
            <v>35926</v>
          </cell>
          <cell r="J119">
            <v>8047783.2600000007</v>
          </cell>
          <cell r="N119">
            <v>7743490.04</v>
          </cell>
        </row>
        <row r="120">
          <cell r="D120" t="str">
            <v>NF</v>
          </cell>
          <cell r="E120">
            <v>21168</v>
          </cell>
          <cell r="J120">
            <v>4682996.6400000006</v>
          </cell>
          <cell r="N120">
            <v>4506032.16</v>
          </cell>
        </row>
        <row r="121">
          <cell r="D121" t="str">
            <v>NF</v>
          </cell>
          <cell r="E121">
            <v>11504</v>
          </cell>
          <cell r="J121">
            <v>2385699.5200000005</v>
          </cell>
          <cell r="N121">
            <v>2295508.1599999997</v>
          </cell>
        </row>
        <row r="122">
          <cell r="D122" t="str">
            <v>NF</v>
          </cell>
          <cell r="E122">
            <v>21515</v>
          </cell>
          <cell r="J122">
            <v>4451453.4999999991</v>
          </cell>
          <cell r="N122">
            <v>4283206.2</v>
          </cell>
        </row>
        <row r="123">
          <cell r="D123" t="str">
            <v>NF</v>
          </cell>
          <cell r="E123">
            <v>26343</v>
          </cell>
          <cell r="J123">
            <v>5786766.8100000005</v>
          </cell>
          <cell r="N123">
            <v>5568119.9100000001</v>
          </cell>
        </row>
        <row r="124">
          <cell r="D124" t="str">
            <v>NF</v>
          </cell>
          <cell r="E124">
            <v>30179</v>
          </cell>
          <cell r="J124">
            <v>6227134.8599999994</v>
          </cell>
          <cell r="N124">
            <v>5991738.6600000001</v>
          </cell>
        </row>
        <row r="125">
          <cell r="D125" t="str">
            <v>NF</v>
          </cell>
          <cell r="E125">
            <v>17514</v>
          </cell>
          <cell r="J125">
            <v>3102780.24</v>
          </cell>
          <cell r="N125">
            <v>2985436.44</v>
          </cell>
        </row>
        <row r="126">
          <cell r="D126" t="str">
            <v>NF</v>
          </cell>
          <cell r="E126">
            <v>3801</v>
          </cell>
          <cell r="J126">
            <v>830784.57000000007</v>
          </cell>
          <cell r="N126">
            <v>799388.31</v>
          </cell>
        </row>
        <row r="127">
          <cell r="D127" t="str">
            <v>NF</v>
          </cell>
          <cell r="E127">
            <v>76947</v>
          </cell>
          <cell r="J127">
            <v>15530982.480000002</v>
          </cell>
          <cell r="N127">
            <v>14943876.870000001</v>
          </cell>
        </row>
        <row r="128">
          <cell r="D128" t="str">
            <v>NF</v>
          </cell>
          <cell r="E128">
            <v>47437</v>
          </cell>
          <cell r="J128">
            <v>10026284.32</v>
          </cell>
          <cell r="N128">
            <v>9647262.6899999995</v>
          </cell>
        </row>
        <row r="129">
          <cell r="D129" t="str">
            <v>NF</v>
          </cell>
          <cell r="E129">
            <v>65900</v>
          </cell>
          <cell r="J129">
            <v>14379380</v>
          </cell>
          <cell r="N129">
            <v>13835705</v>
          </cell>
        </row>
        <row r="130">
          <cell r="D130" t="str">
            <v>NF</v>
          </cell>
          <cell r="E130">
            <v>48909</v>
          </cell>
          <cell r="J130">
            <v>10850461.65</v>
          </cell>
          <cell r="N130">
            <v>10440115.140000001</v>
          </cell>
        </row>
        <row r="131">
          <cell r="D131" t="str">
            <v>NF</v>
          </cell>
          <cell r="E131">
            <v>9542</v>
          </cell>
          <cell r="J131">
            <v>1911167.1800000002</v>
          </cell>
          <cell r="N131">
            <v>2078915.54</v>
          </cell>
        </row>
        <row r="132">
          <cell r="D132" t="str">
            <v>NF</v>
          </cell>
          <cell r="E132">
            <v>51432</v>
          </cell>
          <cell r="J132">
            <v>11323783.439999999</v>
          </cell>
          <cell r="N132">
            <v>10895869.199999999</v>
          </cell>
        </row>
        <row r="133">
          <cell r="D133" t="str">
            <v>NF</v>
          </cell>
          <cell r="E133">
            <v>8314</v>
          </cell>
          <cell r="J133">
            <v>1766143.02</v>
          </cell>
          <cell r="N133">
            <v>1699381.6</v>
          </cell>
        </row>
        <row r="134">
          <cell r="D134" t="str">
            <v>NF</v>
          </cell>
          <cell r="E134">
            <v>59351</v>
          </cell>
          <cell r="J134">
            <v>13311835.789999999</v>
          </cell>
          <cell r="N134">
            <v>12808539.310000001</v>
          </cell>
        </row>
        <row r="135">
          <cell r="D135" t="str">
            <v>NF</v>
          </cell>
          <cell r="E135">
            <v>3105</v>
          </cell>
          <cell r="J135">
            <v>634630.94999999995</v>
          </cell>
          <cell r="N135">
            <v>610629.30000000005</v>
          </cell>
        </row>
        <row r="136">
          <cell r="D136" t="str">
            <v>NF</v>
          </cell>
          <cell r="E136">
            <v>17992</v>
          </cell>
          <cell r="J136">
            <v>3135285.9200000004</v>
          </cell>
          <cell r="N136">
            <v>3016718.6399999997</v>
          </cell>
        </row>
        <row r="137">
          <cell r="D137" t="str">
            <v>NF</v>
          </cell>
          <cell r="E137">
            <v>33811</v>
          </cell>
          <cell r="J137">
            <v>5584224.7600000007</v>
          </cell>
          <cell r="N137">
            <v>5730288.2799999993</v>
          </cell>
        </row>
        <row r="138">
          <cell r="D138" t="str">
            <v>NF</v>
          </cell>
          <cell r="E138">
            <v>24663</v>
          </cell>
          <cell r="J138">
            <v>4995490.6500000004</v>
          </cell>
          <cell r="N138">
            <v>4806572.0699999994</v>
          </cell>
        </row>
        <row r="139">
          <cell r="D139" t="str">
            <v>NF</v>
          </cell>
          <cell r="E139">
            <v>2</v>
          </cell>
          <cell r="J139">
            <v>468.92</v>
          </cell>
          <cell r="N139">
            <v>451.2</v>
          </cell>
        </row>
        <row r="140">
          <cell r="D140" t="str">
            <v>NF</v>
          </cell>
          <cell r="E140">
            <v>28362</v>
          </cell>
          <cell r="J140">
            <v>5268241.5</v>
          </cell>
          <cell r="N140">
            <v>5069140.26</v>
          </cell>
        </row>
        <row r="141">
          <cell r="D141" t="str">
            <v>NF</v>
          </cell>
          <cell r="E141">
            <v>42723</v>
          </cell>
          <cell r="J141">
            <v>8649271.3499999996</v>
          </cell>
          <cell r="N141">
            <v>8322440.4000000004</v>
          </cell>
        </row>
        <row r="142">
          <cell r="D142" t="str">
            <v>NF</v>
          </cell>
          <cell r="E142">
            <v>79167</v>
          </cell>
          <cell r="J142">
            <v>16889487.780000001</v>
          </cell>
          <cell r="N142">
            <v>16251401.76</v>
          </cell>
        </row>
        <row r="143">
          <cell r="D143" t="str">
            <v>NF</v>
          </cell>
          <cell r="E143">
            <v>25640</v>
          </cell>
          <cell r="J143">
            <v>5094668</v>
          </cell>
          <cell r="N143">
            <v>4927495.2</v>
          </cell>
        </row>
        <row r="144">
          <cell r="D144" t="str">
            <v>NF</v>
          </cell>
          <cell r="E144">
            <v>28066</v>
          </cell>
          <cell r="J144">
            <v>6095373.8799999999</v>
          </cell>
          <cell r="N144">
            <v>5864952.0199999996</v>
          </cell>
        </row>
        <row r="145">
          <cell r="D145" t="str">
            <v>NF</v>
          </cell>
          <cell r="E145">
            <v>26361</v>
          </cell>
          <cell r="J145">
            <v>5456463.3900000006</v>
          </cell>
          <cell r="N145">
            <v>5252956.47</v>
          </cell>
        </row>
        <row r="146">
          <cell r="D146" t="str">
            <v>NF</v>
          </cell>
          <cell r="E146">
            <v>23528</v>
          </cell>
          <cell r="J146">
            <v>4510317.5999999996</v>
          </cell>
          <cell r="N146">
            <v>4577842.96</v>
          </cell>
        </row>
        <row r="147">
          <cell r="D147" t="str">
            <v>NF</v>
          </cell>
          <cell r="E147">
            <v>5589</v>
          </cell>
          <cell r="J147">
            <v>926600.31000000017</v>
          </cell>
          <cell r="N147">
            <v>911510.01</v>
          </cell>
        </row>
        <row r="148">
          <cell r="D148" t="str">
            <v>NF</v>
          </cell>
          <cell r="E148">
            <v>26283</v>
          </cell>
          <cell r="J148">
            <v>5134909.71</v>
          </cell>
          <cell r="N148">
            <v>5096799.3599999994</v>
          </cell>
        </row>
        <row r="149">
          <cell r="D149" t="str">
            <v>NF</v>
          </cell>
          <cell r="E149">
            <v>18581</v>
          </cell>
          <cell r="J149">
            <v>3792567.9099999997</v>
          </cell>
          <cell r="N149">
            <v>3649122.59</v>
          </cell>
        </row>
        <row r="150">
          <cell r="D150" t="str">
            <v>NF</v>
          </cell>
          <cell r="E150">
            <v>6655</v>
          </cell>
          <cell r="J150">
            <v>1422373.1500000001</v>
          </cell>
          <cell r="N150">
            <v>1368600.75</v>
          </cell>
        </row>
        <row r="151">
          <cell r="D151" t="str">
            <v>NF</v>
          </cell>
          <cell r="E151">
            <v>24479</v>
          </cell>
          <cell r="J151">
            <v>4977804.6500000004</v>
          </cell>
          <cell r="N151">
            <v>4789561.1399999997</v>
          </cell>
        </row>
        <row r="152">
          <cell r="D152" t="str">
            <v>NF</v>
          </cell>
          <cell r="E152">
            <v>14939</v>
          </cell>
          <cell r="J152">
            <v>3367997.55</v>
          </cell>
          <cell r="N152">
            <v>3240717.27</v>
          </cell>
        </row>
        <row r="153">
          <cell r="D153" t="str">
            <v>NF</v>
          </cell>
          <cell r="E153">
            <v>44582</v>
          </cell>
          <cell r="J153">
            <v>8994864.3200000003</v>
          </cell>
          <cell r="N153">
            <v>9026963.3599999994</v>
          </cell>
        </row>
        <row r="154">
          <cell r="D154" t="str">
            <v>NF</v>
          </cell>
          <cell r="E154">
            <v>27296</v>
          </cell>
          <cell r="J154">
            <v>5368031.3600000003</v>
          </cell>
          <cell r="N154">
            <v>5165222.08</v>
          </cell>
        </row>
        <row r="155">
          <cell r="D155" t="str">
            <v>NF</v>
          </cell>
          <cell r="E155">
            <v>30419</v>
          </cell>
          <cell r="J155">
            <v>5919537.3999999994</v>
          </cell>
          <cell r="N155">
            <v>5695653.5600000005</v>
          </cell>
        </row>
        <row r="156">
          <cell r="D156" t="str">
            <v>NF</v>
          </cell>
          <cell r="E156">
            <v>24405</v>
          </cell>
          <cell r="J156">
            <v>4287714.45</v>
          </cell>
          <cell r="N156">
            <v>4908089.5500000007</v>
          </cell>
        </row>
        <row r="157">
          <cell r="D157" t="str">
            <v>NF</v>
          </cell>
          <cell r="E157">
            <v>30825</v>
          </cell>
          <cell r="J157">
            <v>6037076.25</v>
          </cell>
          <cell r="N157">
            <v>5874936.75</v>
          </cell>
        </row>
        <row r="158">
          <cell r="D158" t="str">
            <v>NF</v>
          </cell>
          <cell r="E158">
            <v>3422</v>
          </cell>
          <cell r="J158">
            <v>727482.98</v>
          </cell>
          <cell r="N158">
            <v>699970.10000000009</v>
          </cell>
        </row>
        <row r="159">
          <cell r="D159" t="str">
            <v>NF</v>
          </cell>
          <cell r="E159">
            <v>35893</v>
          </cell>
          <cell r="J159">
            <v>7476152.9699999997</v>
          </cell>
          <cell r="N159">
            <v>7193675.0599999996</v>
          </cell>
        </row>
        <row r="160">
          <cell r="D160" t="str">
            <v>NF</v>
          </cell>
          <cell r="E160">
            <v>27679</v>
          </cell>
          <cell r="J160">
            <v>6095469.3799999999</v>
          </cell>
          <cell r="N160">
            <v>5865180.1000000006</v>
          </cell>
        </row>
        <row r="161">
          <cell r="D161" t="str">
            <v>NF</v>
          </cell>
          <cell r="E161">
            <v>35042</v>
          </cell>
          <cell r="J161">
            <v>7335692.2800000003</v>
          </cell>
          <cell r="N161">
            <v>7058510.0600000005</v>
          </cell>
        </row>
        <row r="162">
          <cell r="D162" t="str">
            <v>NF</v>
          </cell>
          <cell r="E162">
            <v>37025</v>
          </cell>
          <cell r="J162">
            <v>7324655.7499999991</v>
          </cell>
          <cell r="N162">
            <v>7565688.5</v>
          </cell>
        </row>
        <row r="163">
          <cell r="D163" t="str">
            <v>NF</v>
          </cell>
          <cell r="E163">
            <v>5702</v>
          </cell>
          <cell r="J163">
            <v>1091134.72</v>
          </cell>
          <cell r="N163">
            <v>1127000.3</v>
          </cell>
        </row>
        <row r="164">
          <cell r="D164" t="str">
            <v>NF</v>
          </cell>
          <cell r="E164">
            <v>21726</v>
          </cell>
          <cell r="J164">
            <v>4113818.1</v>
          </cell>
          <cell r="N164">
            <v>3958259.94</v>
          </cell>
        </row>
        <row r="165">
          <cell r="D165" t="str">
            <v>NF</v>
          </cell>
          <cell r="E165">
            <v>40945</v>
          </cell>
          <cell r="J165">
            <v>9122136.5500000007</v>
          </cell>
          <cell r="N165">
            <v>8777379.6500000004</v>
          </cell>
        </row>
        <row r="166">
          <cell r="D166" t="str">
            <v>NF</v>
          </cell>
          <cell r="E166">
            <v>29527</v>
          </cell>
          <cell r="J166">
            <v>6343875.9500000002</v>
          </cell>
          <cell r="N166">
            <v>6168485.5700000003</v>
          </cell>
        </row>
        <row r="167">
          <cell r="D167" t="str">
            <v>NF</v>
          </cell>
          <cell r="E167">
            <v>9080</v>
          </cell>
          <cell r="J167">
            <v>1893634</v>
          </cell>
          <cell r="N167">
            <v>1822083.5999999999</v>
          </cell>
        </row>
        <row r="168">
          <cell r="D168" t="str">
            <v>NF</v>
          </cell>
          <cell r="E168">
            <v>28208</v>
          </cell>
          <cell r="J168">
            <v>5986301.7599999998</v>
          </cell>
          <cell r="N168">
            <v>5760073.5999999996</v>
          </cell>
        </row>
        <row r="169">
          <cell r="D169" t="str">
            <v>NF</v>
          </cell>
          <cell r="E169">
            <v>4352</v>
          </cell>
          <cell r="J169">
            <v>964533.76000000001</v>
          </cell>
          <cell r="N169">
            <v>928064</v>
          </cell>
        </row>
        <row r="170">
          <cell r="D170" t="str">
            <v>NF</v>
          </cell>
          <cell r="E170">
            <v>35888</v>
          </cell>
          <cell r="J170">
            <v>7175446.7199999997</v>
          </cell>
          <cell r="N170">
            <v>6904133.4399999995</v>
          </cell>
        </row>
        <row r="171">
          <cell r="D171" t="str">
            <v>NF</v>
          </cell>
          <cell r="E171">
            <v>19442</v>
          </cell>
          <cell r="J171">
            <v>4147173.02</v>
          </cell>
          <cell r="N171">
            <v>3990470.5</v>
          </cell>
        </row>
        <row r="172">
          <cell r="D172" t="str">
            <v>NF</v>
          </cell>
          <cell r="E172">
            <v>9396</v>
          </cell>
          <cell r="J172">
            <v>1961508.96</v>
          </cell>
          <cell r="N172">
            <v>2247805.08</v>
          </cell>
        </row>
        <row r="173">
          <cell r="D173" t="str">
            <v>NF</v>
          </cell>
          <cell r="E173">
            <v>20362</v>
          </cell>
          <cell r="J173">
            <v>4368056.24</v>
          </cell>
          <cell r="N173">
            <v>4202920.42</v>
          </cell>
        </row>
        <row r="174">
          <cell r="D174" t="str">
            <v>NF</v>
          </cell>
          <cell r="E174">
            <v>4454</v>
          </cell>
          <cell r="J174">
            <v>945628.74</v>
          </cell>
          <cell r="N174">
            <v>909863.12</v>
          </cell>
        </row>
        <row r="175">
          <cell r="D175" t="str">
            <v>NF</v>
          </cell>
          <cell r="E175">
            <v>74714</v>
          </cell>
          <cell r="J175">
            <v>16027647.280000001</v>
          </cell>
          <cell r="N175">
            <v>15421716.74</v>
          </cell>
        </row>
        <row r="176">
          <cell r="D176" t="str">
            <v>NF</v>
          </cell>
          <cell r="E176">
            <v>28910</v>
          </cell>
          <cell r="J176">
            <v>6421778.2999999998</v>
          </cell>
          <cell r="N176">
            <v>6178934.2999999998</v>
          </cell>
        </row>
        <row r="177">
          <cell r="D177" t="str">
            <v>NF</v>
          </cell>
          <cell r="E177">
            <v>26568</v>
          </cell>
          <cell r="J177">
            <v>5664297.6000000006</v>
          </cell>
          <cell r="N177">
            <v>5450159.5199999996</v>
          </cell>
        </row>
        <row r="178">
          <cell r="D178" t="str">
            <v>NF</v>
          </cell>
          <cell r="E178">
            <v>7679</v>
          </cell>
          <cell r="J178">
            <v>1767859.3800000001</v>
          </cell>
          <cell r="N178">
            <v>1701052.08</v>
          </cell>
        </row>
        <row r="179">
          <cell r="D179" t="str">
            <v>NF</v>
          </cell>
          <cell r="E179">
            <v>10292</v>
          </cell>
          <cell r="J179">
            <v>2190137.6</v>
          </cell>
          <cell r="N179">
            <v>2237274.96</v>
          </cell>
        </row>
        <row r="180">
          <cell r="D180" t="str">
            <v>NF</v>
          </cell>
          <cell r="E180">
            <v>30028</v>
          </cell>
          <cell r="J180">
            <v>6307081.1200000001</v>
          </cell>
          <cell r="N180">
            <v>6068658.7999999998</v>
          </cell>
        </row>
        <row r="181">
          <cell r="D181" t="str">
            <v>NF</v>
          </cell>
          <cell r="E181">
            <v>25587</v>
          </cell>
          <cell r="J181">
            <v>5762192.4000000004</v>
          </cell>
          <cell r="N181">
            <v>5544447.0300000003</v>
          </cell>
        </row>
        <row r="182">
          <cell r="D182" t="str">
            <v>NF</v>
          </cell>
          <cell r="E182">
            <v>24275</v>
          </cell>
          <cell r="J182">
            <v>5000164.5</v>
          </cell>
          <cell r="N182">
            <v>4811062.25</v>
          </cell>
        </row>
        <row r="183">
          <cell r="D183" t="str">
            <v>NF</v>
          </cell>
          <cell r="E183">
            <v>59843</v>
          </cell>
          <cell r="J183">
            <v>12229515.48</v>
          </cell>
          <cell r="N183">
            <v>11767527.52</v>
          </cell>
        </row>
        <row r="184">
          <cell r="D184" t="str">
            <v>NF</v>
          </cell>
          <cell r="E184">
            <v>4854</v>
          </cell>
          <cell r="J184">
            <v>1042153.7999999999</v>
          </cell>
          <cell r="N184">
            <v>1037542.5</v>
          </cell>
        </row>
        <row r="185">
          <cell r="D185" t="str">
            <v>NF</v>
          </cell>
          <cell r="E185">
            <v>33695</v>
          </cell>
          <cell r="J185">
            <v>7146372.5499999998</v>
          </cell>
          <cell r="N185">
            <v>6876138.6499999994</v>
          </cell>
        </row>
        <row r="186">
          <cell r="D186" t="str">
            <v>NF</v>
          </cell>
          <cell r="E186">
            <v>5711</v>
          </cell>
          <cell r="J186">
            <v>1164929.78</v>
          </cell>
          <cell r="N186">
            <v>1120897.97</v>
          </cell>
        </row>
        <row r="187">
          <cell r="D187" t="str">
            <v>NF</v>
          </cell>
          <cell r="E187">
            <v>26053</v>
          </cell>
          <cell r="J187">
            <v>5491451.3399999989</v>
          </cell>
          <cell r="N187">
            <v>5283808.93</v>
          </cell>
        </row>
        <row r="188">
          <cell r="D188" t="str">
            <v>NF</v>
          </cell>
          <cell r="E188">
            <v>54618</v>
          </cell>
          <cell r="J188">
            <v>10558751.76</v>
          </cell>
          <cell r="N188">
            <v>10159494.18</v>
          </cell>
        </row>
        <row r="189">
          <cell r="D189" t="str">
            <v>NF</v>
          </cell>
          <cell r="E189">
            <v>49571</v>
          </cell>
          <cell r="J189">
            <v>9991035.0500000007</v>
          </cell>
          <cell r="N189">
            <v>9688156.2400000002</v>
          </cell>
        </row>
        <row r="190">
          <cell r="D190" t="str">
            <v>NF</v>
          </cell>
          <cell r="E190">
            <v>24794</v>
          </cell>
          <cell r="J190">
            <v>4945659.18</v>
          </cell>
          <cell r="N190">
            <v>4785489.9399999995</v>
          </cell>
        </row>
        <row r="191">
          <cell r="D191" t="str">
            <v>NF</v>
          </cell>
          <cell r="E191">
            <v>24875</v>
          </cell>
          <cell r="J191">
            <v>4478246.2500000009</v>
          </cell>
          <cell r="N191">
            <v>4646401.25</v>
          </cell>
        </row>
        <row r="192">
          <cell r="D192" t="str">
            <v>NF</v>
          </cell>
          <cell r="E192">
            <v>23206</v>
          </cell>
          <cell r="J192">
            <v>4835434.22</v>
          </cell>
          <cell r="N192">
            <v>4652570.9400000004</v>
          </cell>
        </row>
        <row r="193">
          <cell r="D193" t="str">
            <v>NF</v>
          </cell>
          <cell r="E193">
            <v>17514</v>
          </cell>
          <cell r="J193">
            <v>3402970.2</v>
          </cell>
          <cell r="N193">
            <v>3328010.28</v>
          </cell>
        </row>
        <row r="194">
          <cell r="D194" t="str">
            <v>NF</v>
          </cell>
          <cell r="E194">
            <v>58345</v>
          </cell>
          <cell r="J194">
            <v>12065162.550000001</v>
          </cell>
          <cell r="N194">
            <v>11775771.350000001</v>
          </cell>
        </row>
        <row r="195">
          <cell r="D195" t="str">
            <v>NF</v>
          </cell>
          <cell r="E195">
            <v>8502</v>
          </cell>
          <cell r="J195">
            <v>1469230.62</v>
          </cell>
          <cell r="N195">
            <v>1438368.36</v>
          </cell>
        </row>
        <row r="196">
          <cell r="D196" t="str">
            <v>NF</v>
          </cell>
          <cell r="E196">
            <v>53973</v>
          </cell>
          <cell r="J196">
            <v>9172711.3500000015</v>
          </cell>
          <cell r="N196">
            <v>8826204.6899999995</v>
          </cell>
        </row>
        <row r="197">
          <cell r="D197" t="str">
            <v>NF</v>
          </cell>
          <cell r="E197">
            <v>19993</v>
          </cell>
          <cell r="J197">
            <v>4067775.7800000003</v>
          </cell>
          <cell r="N197">
            <v>3914029.6100000003</v>
          </cell>
        </row>
        <row r="198">
          <cell r="D198" t="str">
            <v>NF</v>
          </cell>
          <cell r="E198">
            <v>81794</v>
          </cell>
          <cell r="J198">
            <v>15549039.4</v>
          </cell>
          <cell r="N198">
            <v>14960940.539999999</v>
          </cell>
        </row>
        <row r="199">
          <cell r="D199" t="str">
            <v>NF</v>
          </cell>
          <cell r="E199">
            <v>34694</v>
          </cell>
          <cell r="J199">
            <v>6631064.2200000007</v>
          </cell>
          <cell r="N199">
            <v>6380573.54</v>
          </cell>
        </row>
        <row r="200">
          <cell r="D200" t="str">
            <v>NF</v>
          </cell>
          <cell r="E200">
            <v>48587</v>
          </cell>
          <cell r="J200">
            <v>8905025.3599999994</v>
          </cell>
          <cell r="N200">
            <v>8982278.6899999995</v>
          </cell>
        </row>
        <row r="201">
          <cell r="D201" t="str">
            <v>NF</v>
          </cell>
          <cell r="E201">
            <v>24246</v>
          </cell>
          <cell r="J201">
            <v>5220891.1800000006</v>
          </cell>
          <cell r="N201">
            <v>5023528.74</v>
          </cell>
        </row>
        <row r="202">
          <cell r="D202" t="str">
            <v>NF</v>
          </cell>
          <cell r="E202">
            <v>11196</v>
          </cell>
          <cell r="J202">
            <v>2404005.12</v>
          </cell>
          <cell r="N202">
            <v>2313093.6</v>
          </cell>
        </row>
        <row r="203">
          <cell r="D203" t="str">
            <v>NF</v>
          </cell>
          <cell r="E203">
            <v>5279</v>
          </cell>
          <cell r="J203">
            <v>1049201.2500000002</v>
          </cell>
          <cell r="N203">
            <v>1009555.9600000001</v>
          </cell>
        </row>
        <row r="204">
          <cell r="D204" t="str">
            <v>NF</v>
          </cell>
          <cell r="E204">
            <v>40287</v>
          </cell>
          <cell r="J204">
            <v>8369624.25</v>
          </cell>
          <cell r="N204">
            <v>8053371.2999999998</v>
          </cell>
        </row>
        <row r="205">
          <cell r="D205" t="str">
            <v>NF</v>
          </cell>
          <cell r="E205">
            <v>30615</v>
          </cell>
          <cell r="J205">
            <v>6208721.9999999991</v>
          </cell>
          <cell r="N205">
            <v>6115652.4000000004</v>
          </cell>
        </row>
        <row r="206">
          <cell r="D206" t="str">
            <v>NF</v>
          </cell>
          <cell r="E206">
            <v>43153</v>
          </cell>
          <cell r="J206">
            <v>8284512.9399999995</v>
          </cell>
          <cell r="N206">
            <v>7971222.1600000001</v>
          </cell>
        </row>
        <row r="207">
          <cell r="D207" t="str">
            <v>NF</v>
          </cell>
          <cell r="E207">
            <v>43059</v>
          </cell>
          <cell r="J207">
            <v>8557115.0700000003</v>
          </cell>
          <cell r="N207">
            <v>8248382.04</v>
          </cell>
        </row>
        <row r="208">
          <cell r="D208" t="str">
            <v>NF</v>
          </cell>
          <cell r="E208">
            <v>28261</v>
          </cell>
          <cell r="J208">
            <v>6194245.9800000004</v>
          </cell>
          <cell r="N208">
            <v>5959962.29</v>
          </cell>
        </row>
        <row r="209">
          <cell r="D209" t="str">
            <v>NF</v>
          </cell>
          <cell r="E209">
            <v>29172</v>
          </cell>
          <cell r="J209">
            <v>4957781.3999999994</v>
          </cell>
          <cell r="N209">
            <v>6010890.5999999996</v>
          </cell>
        </row>
        <row r="210">
          <cell r="D210" t="str">
            <v>NF</v>
          </cell>
          <cell r="E210">
            <v>35756</v>
          </cell>
          <cell r="J210">
            <v>6317012.5200000005</v>
          </cell>
          <cell r="N210">
            <v>7599937.7999999998</v>
          </cell>
        </row>
        <row r="211">
          <cell r="D211" t="str">
            <v>NF</v>
          </cell>
          <cell r="E211">
            <v>19883</v>
          </cell>
          <cell r="J211">
            <v>3879769.79</v>
          </cell>
          <cell r="N211">
            <v>3733033.25</v>
          </cell>
        </row>
        <row r="212">
          <cell r="D212" t="str">
            <v>NF</v>
          </cell>
          <cell r="E212">
            <v>11121</v>
          </cell>
          <cell r="J212">
            <v>2350979.4</v>
          </cell>
          <cell r="N212">
            <v>2262122.61</v>
          </cell>
        </row>
        <row r="213">
          <cell r="D213" t="str">
            <v>NF</v>
          </cell>
          <cell r="E213">
            <v>27504</v>
          </cell>
          <cell r="J213">
            <v>5955166.0800000001</v>
          </cell>
          <cell r="N213">
            <v>5730183.3600000003</v>
          </cell>
        </row>
        <row r="214">
          <cell r="D214" t="str">
            <v>NF</v>
          </cell>
          <cell r="E214">
            <v>20566</v>
          </cell>
          <cell r="J214">
            <v>4307960.0199999996</v>
          </cell>
          <cell r="N214">
            <v>4145077.3000000003</v>
          </cell>
        </row>
        <row r="215">
          <cell r="D215" t="str">
            <v>NF</v>
          </cell>
          <cell r="E215">
            <v>8893</v>
          </cell>
          <cell r="J215">
            <v>1823687.5100000002</v>
          </cell>
          <cell r="N215">
            <v>1812126.61</v>
          </cell>
        </row>
        <row r="216">
          <cell r="D216" t="str">
            <v>NF</v>
          </cell>
          <cell r="E216">
            <v>16575</v>
          </cell>
          <cell r="J216">
            <v>3499148.25</v>
          </cell>
          <cell r="N216">
            <v>3366879.75</v>
          </cell>
        </row>
        <row r="217">
          <cell r="D217" t="str">
            <v>NF</v>
          </cell>
          <cell r="E217">
            <v>30404</v>
          </cell>
          <cell r="J217">
            <v>6123669.6400000006</v>
          </cell>
          <cell r="N217">
            <v>5892295.2000000002</v>
          </cell>
        </row>
        <row r="218">
          <cell r="D218" t="str">
            <v>NF</v>
          </cell>
          <cell r="E218">
            <v>30310</v>
          </cell>
          <cell r="J218">
            <v>6324484.5999999996</v>
          </cell>
          <cell r="N218">
            <v>6085338.7000000002</v>
          </cell>
        </row>
        <row r="219">
          <cell r="D219" t="str">
            <v>NF</v>
          </cell>
          <cell r="E219">
            <v>30071</v>
          </cell>
          <cell r="J219">
            <v>6356708.6899999995</v>
          </cell>
          <cell r="N219">
            <v>6116441.4000000004</v>
          </cell>
        </row>
        <row r="220">
          <cell r="D220" t="str">
            <v>NF</v>
          </cell>
          <cell r="E220">
            <v>20058</v>
          </cell>
          <cell r="J220">
            <v>4380867.78</v>
          </cell>
          <cell r="N220">
            <v>4215188.7</v>
          </cell>
        </row>
        <row r="221">
          <cell r="D221" t="str">
            <v>NF</v>
          </cell>
          <cell r="E221">
            <v>54652</v>
          </cell>
          <cell r="J221">
            <v>11482385.200000001</v>
          </cell>
          <cell r="N221">
            <v>11048448.32</v>
          </cell>
        </row>
        <row r="222">
          <cell r="D222" t="str">
            <v>NF</v>
          </cell>
          <cell r="E222">
            <v>17782</v>
          </cell>
          <cell r="J222">
            <v>4019087.64</v>
          </cell>
          <cell r="N222">
            <v>3867229.36</v>
          </cell>
        </row>
        <row r="223">
          <cell r="D223" t="str">
            <v>NF</v>
          </cell>
          <cell r="E223">
            <v>19870</v>
          </cell>
          <cell r="J223">
            <v>4288144.7</v>
          </cell>
          <cell r="N223">
            <v>4126005.5</v>
          </cell>
        </row>
        <row r="224">
          <cell r="D224" t="str">
            <v>NF</v>
          </cell>
          <cell r="E224">
            <v>29749</v>
          </cell>
          <cell r="J224">
            <v>6743503.3200000003</v>
          </cell>
          <cell r="N224">
            <v>6488554.3900000006</v>
          </cell>
        </row>
        <row r="225">
          <cell r="D225" t="str">
            <v>NF</v>
          </cell>
          <cell r="E225">
            <v>29344</v>
          </cell>
          <cell r="J225">
            <v>5262552.96</v>
          </cell>
          <cell r="N225">
            <v>5193007.68</v>
          </cell>
        </row>
        <row r="226">
          <cell r="D226" t="str">
            <v>NF</v>
          </cell>
          <cell r="E226">
            <v>16314</v>
          </cell>
          <cell r="J226">
            <v>3123641.58</v>
          </cell>
          <cell r="N226">
            <v>3059690.7</v>
          </cell>
        </row>
        <row r="227">
          <cell r="D227" t="str">
            <v>NF</v>
          </cell>
          <cell r="E227">
            <v>22066</v>
          </cell>
          <cell r="J227">
            <v>4969263.2</v>
          </cell>
          <cell r="N227">
            <v>4781481.54</v>
          </cell>
        </row>
        <row r="228">
          <cell r="D228" t="str">
            <v>NF</v>
          </cell>
          <cell r="E228">
            <v>19887</v>
          </cell>
          <cell r="J228">
            <v>4475569.3500000006</v>
          </cell>
          <cell r="N228">
            <v>4306330.9799999995</v>
          </cell>
        </row>
        <row r="229">
          <cell r="D229" t="str">
            <v>NF</v>
          </cell>
          <cell r="E229">
            <v>16320</v>
          </cell>
          <cell r="J229">
            <v>3825734.4</v>
          </cell>
          <cell r="N229">
            <v>3681139.2</v>
          </cell>
        </row>
        <row r="230">
          <cell r="D230" t="str">
            <v>NF</v>
          </cell>
          <cell r="E230">
            <v>24991</v>
          </cell>
          <cell r="J230">
            <v>5670957.7200000007</v>
          </cell>
          <cell r="N230">
            <v>5456534.9400000004</v>
          </cell>
        </row>
        <row r="231">
          <cell r="D231" t="str">
            <v>NF</v>
          </cell>
          <cell r="E231">
            <v>1653</v>
          </cell>
          <cell r="J231">
            <v>351229.44</v>
          </cell>
          <cell r="N231">
            <v>352353.48</v>
          </cell>
        </row>
        <row r="232">
          <cell r="D232" t="str">
            <v>NF</v>
          </cell>
          <cell r="E232">
            <v>10380</v>
          </cell>
          <cell r="J232">
            <v>2003236.2000000002</v>
          </cell>
          <cell r="N232">
            <v>2156029.7999999998</v>
          </cell>
        </row>
        <row r="233">
          <cell r="D233" t="str">
            <v>NF</v>
          </cell>
          <cell r="E233">
            <v>10568</v>
          </cell>
          <cell r="J233">
            <v>2019122.08</v>
          </cell>
          <cell r="N233">
            <v>1942821.12</v>
          </cell>
        </row>
        <row r="234">
          <cell r="D234" t="str">
            <v>NF</v>
          </cell>
          <cell r="E234">
            <v>25703</v>
          </cell>
          <cell r="J234">
            <v>6264335.1600000001</v>
          </cell>
          <cell r="N234">
            <v>6027610.5299999993</v>
          </cell>
        </row>
        <row r="235">
          <cell r="D235" t="str">
            <v>NF</v>
          </cell>
          <cell r="E235">
            <v>26628</v>
          </cell>
          <cell r="J235">
            <v>5235064.8</v>
          </cell>
          <cell r="N235">
            <v>5037218.76</v>
          </cell>
        </row>
        <row r="236">
          <cell r="D236" t="str">
            <v>NF</v>
          </cell>
          <cell r="E236">
            <v>29910</v>
          </cell>
          <cell r="J236">
            <v>6092068.7999999998</v>
          </cell>
          <cell r="N236">
            <v>5861761.7999999998</v>
          </cell>
        </row>
        <row r="237">
          <cell r="D237" t="str">
            <v>NF</v>
          </cell>
          <cell r="E237">
            <v>28143</v>
          </cell>
          <cell r="J237">
            <v>5452706.25</v>
          </cell>
          <cell r="N237">
            <v>5416120.3499999996</v>
          </cell>
        </row>
        <row r="238">
          <cell r="D238" t="str">
            <v>NF</v>
          </cell>
          <cell r="E238">
            <v>5822</v>
          </cell>
          <cell r="J238">
            <v>1214119.8799999999</v>
          </cell>
          <cell r="N238">
            <v>1168242.52</v>
          </cell>
        </row>
        <row r="239">
          <cell r="D239" t="str">
            <v>NF</v>
          </cell>
          <cell r="E239">
            <v>16253</v>
          </cell>
          <cell r="J239">
            <v>3543966.6500000004</v>
          </cell>
          <cell r="N239">
            <v>3410041.93</v>
          </cell>
        </row>
        <row r="240">
          <cell r="D240" t="str">
            <v>NF</v>
          </cell>
          <cell r="E240">
            <v>59593</v>
          </cell>
          <cell r="J240">
            <v>12171870.249999998</v>
          </cell>
          <cell r="N240">
            <v>11711812.290000001</v>
          </cell>
        </row>
        <row r="241">
          <cell r="D241" t="str">
            <v>NF</v>
          </cell>
          <cell r="E241">
            <v>47978</v>
          </cell>
          <cell r="J241">
            <v>10761465.399999999</v>
          </cell>
          <cell r="N241">
            <v>10354611.959999999</v>
          </cell>
        </row>
        <row r="242">
          <cell r="D242" t="str">
            <v>NF</v>
          </cell>
          <cell r="E242">
            <v>19927</v>
          </cell>
          <cell r="J242">
            <v>3598417.66</v>
          </cell>
          <cell r="N242">
            <v>3470486.32</v>
          </cell>
        </row>
        <row r="243">
          <cell r="D243" t="str">
            <v>NF</v>
          </cell>
          <cell r="E243">
            <v>43708</v>
          </cell>
          <cell r="J243">
            <v>8714938.120000001</v>
          </cell>
          <cell r="N243">
            <v>8507762.1999999993</v>
          </cell>
        </row>
        <row r="244">
          <cell r="D244" t="str">
            <v>NF</v>
          </cell>
          <cell r="E244">
            <v>50536</v>
          </cell>
          <cell r="J244">
            <v>9944979.4400000013</v>
          </cell>
          <cell r="N244">
            <v>9568991.5999999996</v>
          </cell>
        </row>
        <row r="245">
          <cell r="D245" t="str">
            <v>NF</v>
          </cell>
          <cell r="E245">
            <v>9674</v>
          </cell>
          <cell r="J245">
            <v>1943022.9</v>
          </cell>
          <cell r="N245">
            <v>1904423.64</v>
          </cell>
        </row>
        <row r="246">
          <cell r="D246" t="str">
            <v>NF</v>
          </cell>
          <cell r="E246">
            <v>102119</v>
          </cell>
          <cell r="J246">
            <v>20081701.349999998</v>
          </cell>
          <cell r="N246">
            <v>20228752.710000001</v>
          </cell>
        </row>
        <row r="247">
          <cell r="D247" t="str">
            <v>NF</v>
          </cell>
          <cell r="E247">
            <v>104566</v>
          </cell>
          <cell r="J247">
            <v>21680714.439999998</v>
          </cell>
          <cell r="N247">
            <v>20860917</v>
          </cell>
        </row>
        <row r="248">
          <cell r="D248" t="str">
            <v>NF</v>
          </cell>
          <cell r="E248">
            <v>20361</v>
          </cell>
          <cell r="J248">
            <v>4021297.5</v>
          </cell>
          <cell r="N248">
            <v>3869200.83</v>
          </cell>
        </row>
        <row r="249">
          <cell r="D249" t="str">
            <v>NF</v>
          </cell>
          <cell r="E249">
            <v>43913</v>
          </cell>
          <cell r="J249">
            <v>9387282.0099999998</v>
          </cell>
          <cell r="N249">
            <v>9032464.9700000007</v>
          </cell>
        </row>
        <row r="250">
          <cell r="D250" t="str">
            <v>NF</v>
          </cell>
          <cell r="E250">
            <v>24532</v>
          </cell>
          <cell r="J250">
            <v>5280758.3199999994</v>
          </cell>
          <cell r="N250">
            <v>5081067.84</v>
          </cell>
        </row>
        <row r="251">
          <cell r="D251" t="str">
            <v>NF</v>
          </cell>
          <cell r="E251">
            <v>32328</v>
          </cell>
          <cell r="J251">
            <v>5344788.2399999993</v>
          </cell>
          <cell r="N251">
            <v>6217320.96</v>
          </cell>
        </row>
        <row r="252">
          <cell r="D252" t="str">
            <v>NF</v>
          </cell>
          <cell r="E252">
            <v>26334</v>
          </cell>
          <cell r="J252">
            <v>5371082.6400000006</v>
          </cell>
          <cell r="N252">
            <v>5168047.5</v>
          </cell>
        </row>
        <row r="253">
          <cell r="D253" t="str">
            <v>NF</v>
          </cell>
          <cell r="E253">
            <v>17907</v>
          </cell>
          <cell r="J253">
            <v>3569044.17</v>
          </cell>
          <cell r="N253">
            <v>3567432.54</v>
          </cell>
        </row>
        <row r="254">
          <cell r="D254" t="str">
            <v>NF</v>
          </cell>
          <cell r="E254">
            <v>44569</v>
          </cell>
          <cell r="J254">
            <v>9298876.1600000001</v>
          </cell>
          <cell r="N254">
            <v>8947226.75</v>
          </cell>
        </row>
        <row r="255">
          <cell r="D255" t="str">
            <v>NF</v>
          </cell>
          <cell r="E255">
            <v>51750</v>
          </cell>
          <cell r="J255">
            <v>9918922.5</v>
          </cell>
          <cell r="N255">
            <v>9786960</v>
          </cell>
        </row>
        <row r="256">
          <cell r="D256" t="str">
            <v>NF</v>
          </cell>
          <cell r="E256">
            <v>46776</v>
          </cell>
          <cell r="J256">
            <v>9821556.7200000007</v>
          </cell>
          <cell r="N256">
            <v>9601709.5199999996</v>
          </cell>
        </row>
        <row r="257">
          <cell r="D257" t="str">
            <v>NF</v>
          </cell>
          <cell r="E257">
            <v>16459</v>
          </cell>
          <cell r="J257">
            <v>3755285.44</v>
          </cell>
          <cell r="N257">
            <v>3613408.86</v>
          </cell>
        </row>
        <row r="258">
          <cell r="D258" t="str">
            <v>NF</v>
          </cell>
          <cell r="E258">
            <v>35378</v>
          </cell>
          <cell r="J258">
            <v>7076307.5600000005</v>
          </cell>
          <cell r="N258">
            <v>6808849.8799999999</v>
          </cell>
        </row>
        <row r="259">
          <cell r="D259" t="str">
            <v>NF</v>
          </cell>
          <cell r="E259">
            <v>16661</v>
          </cell>
          <cell r="J259">
            <v>3184416.9299999997</v>
          </cell>
          <cell r="N259">
            <v>3311040.53</v>
          </cell>
        </row>
        <row r="260">
          <cell r="D260" t="str">
            <v>NF</v>
          </cell>
          <cell r="E260">
            <v>16495</v>
          </cell>
          <cell r="J260">
            <v>3371907.9000000004</v>
          </cell>
          <cell r="N260">
            <v>3244401.55</v>
          </cell>
        </row>
        <row r="261">
          <cell r="D261" t="str">
            <v>NF</v>
          </cell>
          <cell r="E261">
            <v>27618</v>
          </cell>
          <cell r="J261">
            <v>5311493.76</v>
          </cell>
          <cell r="N261">
            <v>5450964.6600000001</v>
          </cell>
        </row>
        <row r="262">
          <cell r="D262" t="str">
            <v>NF</v>
          </cell>
          <cell r="E262">
            <v>10258</v>
          </cell>
          <cell r="J262">
            <v>2042265.2199999997</v>
          </cell>
          <cell r="N262">
            <v>1965022.48</v>
          </cell>
        </row>
        <row r="263">
          <cell r="D263" t="str">
            <v>NF</v>
          </cell>
          <cell r="E263">
            <v>37646</v>
          </cell>
          <cell r="J263">
            <v>6736751.7000000002</v>
          </cell>
          <cell r="N263">
            <v>7259278.1799999997</v>
          </cell>
        </row>
        <row r="264">
          <cell r="D264" t="str">
            <v>NF</v>
          </cell>
          <cell r="E264">
            <v>37071</v>
          </cell>
          <cell r="J264">
            <v>7037558.6399999997</v>
          </cell>
          <cell r="N264">
            <v>6771388.8600000003</v>
          </cell>
        </row>
        <row r="265">
          <cell r="D265" t="str">
            <v>NF</v>
          </cell>
          <cell r="E265">
            <v>0</v>
          </cell>
          <cell r="J265">
            <v>0</v>
          </cell>
          <cell r="N265">
            <v>0</v>
          </cell>
        </row>
        <row r="266">
          <cell r="D266" t="str">
            <v>NF</v>
          </cell>
          <cell r="E266">
            <v>5321</v>
          </cell>
          <cell r="J266">
            <v>1123050.26</v>
          </cell>
          <cell r="N266">
            <v>1084047.3299999998</v>
          </cell>
        </row>
        <row r="267">
          <cell r="D267" t="str">
            <v>NF</v>
          </cell>
          <cell r="E267">
            <v>27721</v>
          </cell>
          <cell r="J267">
            <v>5830557.9299999997</v>
          </cell>
          <cell r="N267">
            <v>5610175.9799999995</v>
          </cell>
        </row>
        <row r="268">
          <cell r="D268" t="str">
            <v>NF</v>
          </cell>
          <cell r="E268">
            <v>31460</v>
          </cell>
          <cell r="J268">
            <v>5030139.4000000004</v>
          </cell>
          <cell r="N268">
            <v>6082476.4000000004</v>
          </cell>
        </row>
        <row r="269">
          <cell r="D269" t="str">
            <v>NF</v>
          </cell>
          <cell r="E269">
            <v>19464</v>
          </cell>
          <cell r="J269">
            <v>4217264.88</v>
          </cell>
          <cell r="N269">
            <v>4057854.7199999997</v>
          </cell>
        </row>
        <row r="270">
          <cell r="D270" t="str">
            <v>NF</v>
          </cell>
          <cell r="E270">
            <v>32249</v>
          </cell>
          <cell r="J270">
            <v>5882540.0899999999</v>
          </cell>
          <cell r="N270">
            <v>6004441.3099999996</v>
          </cell>
        </row>
        <row r="271">
          <cell r="D271" t="str">
            <v>NF</v>
          </cell>
          <cell r="E271">
            <v>34204</v>
          </cell>
          <cell r="J271">
            <v>6268909.1199999992</v>
          </cell>
          <cell r="N271">
            <v>6492945.3199999994</v>
          </cell>
        </row>
        <row r="272">
          <cell r="D272" t="str">
            <v>NF</v>
          </cell>
          <cell r="E272">
            <v>57434</v>
          </cell>
          <cell r="J272">
            <v>11796943.6</v>
          </cell>
          <cell r="N272">
            <v>11351255.76</v>
          </cell>
        </row>
        <row r="273">
          <cell r="D273" t="str">
            <v>NF</v>
          </cell>
          <cell r="E273">
            <v>38208</v>
          </cell>
          <cell r="J273">
            <v>7300784.6400000006</v>
          </cell>
          <cell r="N273">
            <v>7029125.7599999998</v>
          </cell>
        </row>
        <row r="274">
          <cell r="D274" t="str">
            <v>NF</v>
          </cell>
          <cell r="E274">
            <v>28995</v>
          </cell>
          <cell r="J274">
            <v>6134182.2000000002</v>
          </cell>
          <cell r="N274">
            <v>5902222.2000000002</v>
          </cell>
        </row>
        <row r="275">
          <cell r="D275" t="str">
            <v>NF</v>
          </cell>
          <cell r="E275">
            <v>23154</v>
          </cell>
          <cell r="J275">
            <v>5118886.3199999994</v>
          </cell>
          <cell r="N275">
            <v>4925318.88</v>
          </cell>
        </row>
        <row r="276">
          <cell r="D276" t="str">
            <v>NF</v>
          </cell>
          <cell r="E276">
            <v>14759</v>
          </cell>
          <cell r="J276">
            <v>3287862.4299999997</v>
          </cell>
          <cell r="N276">
            <v>3163591.65</v>
          </cell>
        </row>
        <row r="277">
          <cell r="D277" t="str">
            <v>NF</v>
          </cell>
          <cell r="E277">
            <v>24410</v>
          </cell>
          <cell r="J277">
            <v>5052625.8999999994</v>
          </cell>
          <cell r="N277">
            <v>4861739.6999999993</v>
          </cell>
        </row>
        <row r="278">
          <cell r="D278" t="str">
            <v>NF</v>
          </cell>
          <cell r="E278">
            <v>11563</v>
          </cell>
          <cell r="J278">
            <v>2346017.0699999998</v>
          </cell>
          <cell r="N278">
            <v>2257328.86</v>
          </cell>
        </row>
        <row r="279">
          <cell r="D279" t="str">
            <v>NF</v>
          </cell>
          <cell r="E279">
            <v>21244</v>
          </cell>
          <cell r="J279">
            <v>4716805.32</v>
          </cell>
          <cell r="N279">
            <v>4538568.16</v>
          </cell>
        </row>
        <row r="280">
          <cell r="D280" t="str">
            <v>NF</v>
          </cell>
          <cell r="E280">
            <v>31001</v>
          </cell>
          <cell r="J280">
            <v>6180979.3800000008</v>
          </cell>
          <cell r="N280">
            <v>5969242.5500000007</v>
          </cell>
        </row>
        <row r="281">
          <cell r="D281" t="str">
            <v>NF</v>
          </cell>
          <cell r="E281">
            <v>35625</v>
          </cell>
          <cell r="J281">
            <v>6382931.25</v>
          </cell>
          <cell r="N281">
            <v>7331624.9999999991</v>
          </cell>
        </row>
        <row r="282">
          <cell r="D282" t="str">
            <v>NF</v>
          </cell>
          <cell r="E282">
            <v>22782</v>
          </cell>
          <cell r="J282">
            <v>4863273.54</v>
          </cell>
          <cell r="N282">
            <v>4679422.8</v>
          </cell>
        </row>
        <row r="283">
          <cell r="D283" t="str">
            <v>NF</v>
          </cell>
          <cell r="E283">
            <v>16765</v>
          </cell>
          <cell r="J283">
            <v>3480749.3000000003</v>
          </cell>
          <cell r="N283">
            <v>3349144.0500000003</v>
          </cell>
        </row>
        <row r="284">
          <cell r="D284" t="str">
            <v>NF</v>
          </cell>
          <cell r="E284">
            <v>26670</v>
          </cell>
          <cell r="J284">
            <v>5523623.7000000002</v>
          </cell>
          <cell r="N284">
            <v>5314797.5999999996</v>
          </cell>
        </row>
        <row r="285">
          <cell r="D285" t="str">
            <v>NF</v>
          </cell>
          <cell r="E285">
            <v>5372</v>
          </cell>
          <cell r="J285">
            <v>1069296.6000000001</v>
          </cell>
          <cell r="N285">
            <v>1173513.3999999999</v>
          </cell>
        </row>
        <row r="286">
          <cell r="D286" t="str">
            <v>NF</v>
          </cell>
          <cell r="E286">
            <v>12003</v>
          </cell>
          <cell r="J286">
            <v>2497584.2399999998</v>
          </cell>
          <cell r="N286">
            <v>2403120.63</v>
          </cell>
        </row>
        <row r="287">
          <cell r="D287" t="str">
            <v>NF</v>
          </cell>
          <cell r="E287">
            <v>666</v>
          </cell>
          <cell r="J287">
            <v>151421.76000000001</v>
          </cell>
          <cell r="N287">
            <v>145700.82</v>
          </cell>
        </row>
        <row r="288">
          <cell r="D288" t="str">
            <v>NF</v>
          </cell>
          <cell r="E288">
            <v>39822</v>
          </cell>
          <cell r="J288">
            <v>8136829.2600000007</v>
          </cell>
          <cell r="N288">
            <v>7829403.4200000009</v>
          </cell>
        </row>
        <row r="289">
          <cell r="D289" t="str">
            <v>NF</v>
          </cell>
          <cell r="E289">
            <v>31720</v>
          </cell>
          <cell r="J289">
            <v>6914960</v>
          </cell>
          <cell r="N289">
            <v>6653587.1999999993</v>
          </cell>
        </row>
        <row r="290">
          <cell r="D290" t="str">
            <v>NF</v>
          </cell>
          <cell r="E290">
            <v>5271</v>
          </cell>
          <cell r="J290">
            <v>1150553.8800000001</v>
          </cell>
          <cell r="N290">
            <v>1107068.1300000001</v>
          </cell>
        </row>
        <row r="291">
          <cell r="D291" t="str">
            <v>NF</v>
          </cell>
          <cell r="E291">
            <v>33329</v>
          </cell>
          <cell r="J291">
            <v>6316512.0800000001</v>
          </cell>
          <cell r="N291">
            <v>6077876.4400000004</v>
          </cell>
        </row>
        <row r="292">
          <cell r="D292" t="str">
            <v>NF</v>
          </cell>
          <cell r="E292">
            <v>26700</v>
          </cell>
          <cell r="J292">
            <v>5414760</v>
          </cell>
          <cell r="N292">
            <v>5209971</v>
          </cell>
        </row>
        <row r="293">
          <cell r="D293" t="str">
            <v>NF</v>
          </cell>
          <cell r="E293">
            <v>35272</v>
          </cell>
          <cell r="J293">
            <v>6418445.8399999999</v>
          </cell>
          <cell r="N293">
            <v>7200073.3599999994</v>
          </cell>
        </row>
        <row r="294">
          <cell r="D294" t="str">
            <v>NF</v>
          </cell>
          <cell r="E294">
            <v>36548</v>
          </cell>
          <cell r="J294">
            <v>7442269.2400000002</v>
          </cell>
          <cell r="N294">
            <v>7160849.6400000006</v>
          </cell>
        </row>
        <row r="295">
          <cell r="D295" t="str">
            <v>NF</v>
          </cell>
          <cell r="E295">
            <v>35394</v>
          </cell>
          <cell r="J295">
            <v>7162683.7800000003</v>
          </cell>
          <cell r="N295">
            <v>7317001.620000001</v>
          </cell>
        </row>
        <row r="296">
          <cell r="D296" t="str">
            <v>NF</v>
          </cell>
          <cell r="E296">
            <v>36102</v>
          </cell>
          <cell r="J296">
            <v>7129783.9800000004</v>
          </cell>
          <cell r="N296">
            <v>6860102.04</v>
          </cell>
        </row>
        <row r="297">
          <cell r="D297" t="str">
            <v>NF</v>
          </cell>
          <cell r="E297">
            <v>40238</v>
          </cell>
          <cell r="J297">
            <v>8379161.1200000001</v>
          </cell>
          <cell r="N297">
            <v>8168314</v>
          </cell>
        </row>
        <row r="298">
          <cell r="D298" t="str">
            <v>NF</v>
          </cell>
          <cell r="E298">
            <v>19718</v>
          </cell>
          <cell r="J298">
            <v>4270918.8</v>
          </cell>
          <cell r="N298">
            <v>4109428.38</v>
          </cell>
        </row>
        <row r="299">
          <cell r="D299" t="str">
            <v>NF</v>
          </cell>
          <cell r="E299">
            <v>31997</v>
          </cell>
          <cell r="J299">
            <v>7135331</v>
          </cell>
          <cell r="N299">
            <v>6865596.29</v>
          </cell>
        </row>
        <row r="300">
          <cell r="D300" t="str">
            <v>NF</v>
          </cell>
          <cell r="E300">
            <v>9240</v>
          </cell>
          <cell r="J300">
            <v>2098034.4</v>
          </cell>
          <cell r="N300">
            <v>2018755.2</v>
          </cell>
        </row>
        <row r="301">
          <cell r="D301" t="str">
            <v>NF</v>
          </cell>
          <cell r="E301">
            <v>32288</v>
          </cell>
          <cell r="J301">
            <v>5602936.6399999997</v>
          </cell>
          <cell r="N301">
            <v>6197035.8399999999</v>
          </cell>
        </row>
        <row r="302">
          <cell r="D302" t="str">
            <v>NF</v>
          </cell>
          <cell r="E302">
            <v>1848</v>
          </cell>
          <cell r="J302">
            <v>413952</v>
          </cell>
          <cell r="N302">
            <v>398299.44</v>
          </cell>
        </row>
        <row r="303">
          <cell r="D303" t="str">
            <v>NF</v>
          </cell>
          <cell r="E303">
            <v>32177</v>
          </cell>
          <cell r="J303">
            <v>6423494.5099999998</v>
          </cell>
          <cell r="N303">
            <v>6446340.1799999997</v>
          </cell>
        </row>
        <row r="304">
          <cell r="D304" t="str">
            <v>NF</v>
          </cell>
          <cell r="E304">
            <v>30213</v>
          </cell>
          <cell r="J304">
            <v>5652550.1699999999</v>
          </cell>
          <cell r="N304">
            <v>5782163.9399999995</v>
          </cell>
        </row>
        <row r="305">
          <cell r="D305" t="str">
            <v>NF</v>
          </cell>
          <cell r="E305">
            <v>36039</v>
          </cell>
          <cell r="J305">
            <v>7812894.8099999996</v>
          </cell>
          <cell r="N305">
            <v>7517735.3999999994</v>
          </cell>
        </row>
        <row r="306">
          <cell r="D306" t="str">
            <v>NF</v>
          </cell>
          <cell r="E306">
            <v>7467</v>
          </cell>
          <cell r="J306">
            <v>1553136</v>
          </cell>
          <cell r="N306">
            <v>1494445.38</v>
          </cell>
        </row>
        <row r="307">
          <cell r="D307" t="str">
            <v>NF</v>
          </cell>
          <cell r="E307">
            <v>37658</v>
          </cell>
          <cell r="J307">
            <v>8040736.1600000001</v>
          </cell>
          <cell r="N307">
            <v>7736836.0999999996</v>
          </cell>
        </row>
        <row r="308">
          <cell r="D308" t="str">
            <v>NF</v>
          </cell>
          <cell r="E308">
            <v>30242</v>
          </cell>
          <cell r="J308">
            <v>5678842.7599999998</v>
          </cell>
          <cell r="N308">
            <v>5928944.0999999996</v>
          </cell>
        </row>
        <row r="309">
          <cell r="D309" t="str">
            <v>NF</v>
          </cell>
          <cell r="E309">
            <v>17285</v>
          </cell>
          <cell r="J309">
            <v>3482408.95</v>
          </cell>
          <cell r="N309">
            <v>3350697.25</v>
          </cell>
        </row>
        <row r="310">
          <cell r="D310" t="str">
            <v>NF</v>
          </cell>
          <cell r="E310">
            <v>7832</v>
          </cell>
          <cell r="J310">
            <v>1745596.16</v>
          </cell>
          <cell r="N310">
            <v>1758988.8800000001</v>
          </cell>
        </row>
        <row r="311">
          <cell r="D311" t="str">
            <v>NF</v>
          </cell>
          <cell r="E311">
            <v>54645</v>
          </cell>
          <cell r="J311">
            <v>12048676.050000001</v>
          </cell>
          <cell r="N311">
            <v>11593483.199999999</v>
          </cell>
        </row>
        <row r="312">
          <cell r="D312" t="str">
            <v>NF</v>
          </cell>
          <cell r="E312">
            <v>24155</v>
          </cell>
          <cell r="J312">
            <v>5367241</v>
          </cell>
          <cell r="N312">
            <v>5164339</v>
          </cell>
        </row>
        <row r="313">
          <cell r="D313" t="str">
            <v>NF</v>
          </cell>
          <cell r="E313">
            <v>19598</v>
          </cell>
          <cell r="J313">
            <v>4311560</v>
          </cell>
          <cell r="N313">
            <v>4148504.64</v>
          </cell>
        </row>
        <row r="314">
          <cell r="D314" t="str">
            <v>NF</v>
          </cell>
          <cell r="E314">
            <v>6512</v>
          </cell>
          <cell r="J314">
            <v>1386665.28</v>
          </cell>
          <cell r="N314">
            <v>1334243.68</v>
          </cell>
        </row>
        <row r="315">
          <cell r="D315" t="str">
            <v>NF</v>
          </cell>
          <cell r="E315">
            <v>28544</v>
          </cell>
          <cell r="J315">
            <v>5538677.7600000007</v>
          </cell>
          <cell r="N315">
            <v>5386252.7999999998</v>
          </cell>
        </row>
        <row r="316">
          <cell r="D316" t="str">
            <v>NF</v>
          </cell>
          <cell r="E316">
            <v>12927</v>
          </cell>
          <cell r="J316">
            <v>2301781.62</v>
          </cell>
          <cell r="N316">
            <v>2230036.77</v>
          </cell>
        </row>
        <row r="317">
          <cell r="D317" t="str">
            <v>NF</v>
          </cell>
          <cell r="E317">
            <v>25247</v>
          </cell>
          <cell r="J317">
            <v>5095097.0699999994</v>
          </cell>
          <cell r="N317">
            <v>5139784.2600000007</v>
          </cell>
        </row>
        <row r="318">
          <cell r="D318" t="str">
            <v>NF</v>
          </cell>
          <cell r="E318">
            <v>27155</v>
          </cell>
          <cell r="J318">
            <v>5868195.5</v>
          </cell>
          <cell r="N318">
            <v>5646339.1500000004</v>
          </cell>
        </row>
        <row r="319">
          <cell r="D319" t="str">
            <v>NF</v>
          </cell>
          <cell r="E319">
            <v>4294</v>
          </cell>
          <cell r="J319">
            <v>851671.96</v>
          </cell>
          <cell r="N319">
            <v>857812.38</v>
          </cell>
        </row>
        <row r="320">
          <cell r="D320" t="str">
            <v>NF</v>
          </cell>
          <cell r="E320">
            <v>10526</v>
          </cell>
          <cell r="J320">
            <v>1682160.0599999998</v>
          </cell>
          <cell r="N320">
            <v>1744579.2399999998</v>
          </cell>
        </row>
        <row r="321">
          <cell r="D321" t="str">
            <v>NF</v>
          </cell>
          <cell r="E321">
            <v>10486</v>
          </cell>
          <cell r="J321">
            <v>2210763.38</v>
          </cell>
          <cell r="N321">
            <v>2127189.96</v>
          </cell>
        </row>
        <row r="322">
          <cell r="D322" t="str">
            <v>NF</v>
          </cell>
          <cell r="E322">
            <v>20945</v>
          </cell>
          <cell r="J322">
            <v>4375410.5</v>
          </cell>
          <cell r="N322">
            <v>4209945</v>
          </cell>
        </row>
        <row r="323">
          <cell r="D323" t="str">
            <v>NF</v>
          </cell>
          <cell r="E323">
            <v>13910</v>
          </cell>
          <cell r="J323">
            <v>3109719.5999999996</v>
          </cell>
          <cell r="N323">
            <v>2992180.1</v>
          </cell>
        </row>
        <row r="324">
          <cell r="D324" t="str">
            <v>NF</v>
          </cell>
          <cell r="E324">
            <v>21162</v>
          </cell>
          <cell r="J324">
            <v>4608871.9800000004</v>
          </cell>
          <cell r="N324">
            <v>4434708.72</v>
          </cell>
        </row>
        <row r="325">
          <cell r="D325" t="str">
            <v>NF</v>
          </cell>
          <cell r="E325">
            <v>28709</v>
          </cell>
          <cell r="J325">
            <v>6210905.0600000005</v>
          </cell>
          <cell r="N325">
            <v>5976065.4399999995</v>
          </cell>
        </row>
        <row r="326">
          <cell r="D326" t="str">
            <v>NF</v>
          </cell>
          <cell r="E326">
            <v>51029</v>
          </cell>
          <cell r="J326">
            <v>10837539.020000001</v>
          </cell>
          <cell r="N326">
            <v>10427776.15</v>
          </cell>
        </row>
        <row r="327">
          <cell r="D327" t="str">
            <v>NF</v>
          </cell>
          <cell r="E327">
            <v>38674</v>
          </cell>
          <cell r="J327">
            <v>7967230.7400000012</v>
          </cell>
          <cell r="N327">
            <v>7665960.2800000003</v>
          </cell>
        </row>
        <row r="328">
          <cell r="D328" t="str">
            <v>NF</v>
          </cell>
          <cell r="E328">
            <v>35239</v>
          </cell>
          <cell r="J328">
            <v>6966397.9100000001</v>
          </cell>
          <cell r="N328">
            <v>6703162.5800000001</v>
          </cell>
        </row>
        <row r="329">
          <cell r="D329" t="str">
            <v>NF</v>
          </cell>
          <cell r="E329">
            <v>57970</v>
          </cell>
          <cell r="J329">
            <v>12899484.4</v>
          </cell>
          <cell r="N329">
            <v>12556302</v>
          </cell>
        </row>
        <row r="330">
          <cell r="D330" t="str">
            <v>NF</v>
          </cell>
          <cell r="E330">
            <v>34710</v>
          </cell>
          <cell r="J330">
            <v>7049948.0999999996</v>
          </cell>
          <cell r="N330">
            <v>6783375.2999999998</v>
          </cell>
        </row>
        <row r="331">
          <cell r="D331" t="str">
            <v>NF</v>
          </cell>
          <cell r="E331">
            <v>38547</v>
          </cell>
          <cell r="J331">
            <v>7447280.4000000004</v>
          </cell>
          <cell r="N331">
            <v>7165887.2999999998</v>
          </cell>
        </row>
        <row r="332">
          <cell r="D332" t="str">
            <v>NF</v>
          </cell>
          <cell r="E332">
            <v>27143</v>
          </cell>
          <cell r="J332">
            <v>6063203.3399999999</v>
          </cell>
          <cell r="N332">
            <v>6007288.7599999998</v>
          </cell>
        </row>
        <row r="333">
          <cell r="D333" t="str">
            <v>NF</v>
          </cell>
          <cell r="E333">
            <v>32664</v>
          </cell>
          <cell r="J333">
            <v>6600741.1200000001</v>
          </cell>
          <cell r="N333">
            <v>6351188.1600000001</v>
          </cell>
        </row>
        <row r="334">
          <cell r="D334" t="str">
            <v>NF</v>
          </cell>
          <cell r="E334">
            <v>41460</v>
          </cell>
          <cell r="J334">
            <v>8957018.4000000004</v>
          </cell>
          <cell r="N334">
            <v>8618290.2000000011</v>
          </cell>
        </row>
        <row r="335">
          <cell r="D335" t="str">
            <v>NF</v>
          </cell>
          <cell r="E335">
            <v>46875</v>
          </cell>
          <cell r="J335">
            <v>8609062.5</v>
          </cell>
          <cell r="N335">
            <v>8578593.75</v>
          </cell>
        </row>
        <row r="336">
          <cell r="D336" t="str">
            <v>NF</v>
          </cell>
          <cell r="E336">
            <v>26348</v>
          </cell>
          <cell r="J336">
            <v>5278558.32</v>
          </cell>
          <cell r="N336">
            <v>5079103.96</v>
          </cell>
        </row>
        <row r="337">
          <cell r="D337" t="str">
            <v>NF</v>
          </cell>
          <cell r="E337">
            <v>8269</v>
          </cell>
          <cell r="J337">
            <v>1923452.0899999999</v>
          </cell>
          <cell r="N337">
            <v>1850767.5799999998</v>
          </cell>
        </row>
        <row r="338">
          <cell r="D338" t="str">
            <v>NF</v>
          </cell>
          <cell r="E338">
            <v>23574</v>
          </cell>
          <cell r="J338">
            <v>4917064.92</v>
          </cell>
          <cell r="N338">
            <v>4731301.8</v>
          </cell>
        </row>
        <row r="339">
          <cell r="D339" t="str">
            <v>NF</v>
          </cell>
          <cell r="E339">
            <v>55568</v>
          </cell>
          <cell r="J339">
            <v>10454563.520000001</v>
          </cell>
          <cell r="N339">
            <v>10662943.52</v>
          </cell>
        </row>
        <row r="340">
          <cell r="D340" t="str">
            <v>NF</v>
          </cell>
          <cell r="E340">
            <v>11418</v>
          </cell>
          <cell r="J340">
            <v>2547812.52</v>
          </cell>
          <cell r="N340">
            <v>2451558.7800000003</v>
          </cell>
        </row>
        <row r="341">
          <cell r="D341" t="str">
            <v>NF</v>
          </cell>
          <cell r="E341">
            <v>46070</v>
          </cell>
          <cell r="J341">
            <v>9449417.7000000011</v>
          </cell>
          <cell r="N341">
            <v>9092375.2000000011</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3"/>
  <sheetViews>
    <sheetView workbookViewId="0">
      <selection activeCell="A2" sqref="A2"/>
    </sheetView>
  </sheetViews>
  <sheetFormatPr defaultColWidth="9.15234375" defaultRowHeight="14.6" x14ac:dyDescent="0.4"/>
  <cols>
    <col min="1" max="1" width="255.3046875" style="160" bestFit="1" customWidth="1"/>
    <col min="6" max="6" width="71.69140625" customWidth="1"/>
  </cols>
  <sheetData>
    <row r="1" spans="1:6" ht="26.15" x14ac:dyDescent="0.4">
      <c r="A1" s="146" t="s">
        <v>359</v>
      </c>
      <c r="B1" s="146"/>
      <c r="C1" s="146"/>
      <c r="D1" s="146"/>
      <c r="E1" s="146"/>
      <c r="F1" s="146"/>
    </row>
    <row r="2" spans="1:6" s="148" customFormat="1" ht="41.15" x14ac:dyDescent="0.55000000000000004">
      <c r="A2" s="147" t="s">
        <v>366</v>
      </c>
    </row>
    <row r="3" spans="1:6" s="148" customFormat="1" ht="20.6" x14ac:dyDescent="0.55000000000000004">
      <c r="A3" s="147"/>
    </row>
    <row r="4" spans="1:6" s="148" customFormat="1" ht="36.9" x14ac:dyDescent="0.55000000000000004">
      <c r="A4" s="149" t="s">
        <v>388</v>
      </c>
    </row>
    <row r="5" spans="1:6" s="148" customFormat="1" ht="20.6" x14ac:dyDescent="0.55000000000000004">
      <c r="A5" s="149"/>
    </row>
    <row r="6" spans="1:6" s="148" customFormat="1" ht="20.6" x14ac:dyDescent="0.55000000000000004">
      <c r="A6" s="149" t="s">
        <v>367</v>
      </c>
    </row>
    <row r="7" spans="1:6" s="151" customFormat="1" ht="36.9" x14ac:dyDescent="0.5">
      <c r="A7" s="150" t="s">
        <v>389</v>
      </c>
    </row>
    <row r="8" spans="1:6" s="151" customFormat="1" ht="18.45" x14ac:dyDescent="0.5">
      <c r="A8" s="150"/>
    </row>
    <row r="9" spans="1:6" s="151" customFormat="1" ht="36.9" x14ac:dyDescent="0.5">
      <c r="A9" s="152" t="s">
        <v>390</v>
      </c>
      <c r="B9" s="153"/>
      <c r="C9" s="153"/>
      <c r="D9" s="153"/>
      <c r="E9" s="153"/>
      <c r="F9" s="153"/>
    </row>
    <row r="10" spans="1:6" s="151" customFormat="1" ht="18.45" x14ac:dyDescent="0.5">
      <c r="A10" s="150"/>
    </row>
    <row r="11" spans="1:6" s="151" customFormat="1" ht="55.3" x14ac:dyDescent="0.5">
      <c r="A11" s="150" t="s">
        <v>391</v>
      </c>
    </row>
    <row r="12" spans="1:6" s="151" customFormat="1" ht="18.45" x14ac:dyDescent="0.5">
      <c r="A12" s="150"/>
    </row>
    <row r="13" spans="1:6" s="151" customFormat="1" ht="18.45" x14ac:dyDescent="0.5">
      <c r="A13" s="150" t="s">
        <v>392</v>
      </c>
    </row>
    <row r="14" spans="1:6" s="151" customFormat="1" ht="18.45" x14ac:dyDescent="0.5">
      <c r="A14" s="150" t="s">
        <v>342</v>
      </c>
    </row>
    <row r="15" spans="1:6" s="151" customFormat="1" ht="18.45" x14ac:dyDescent="0.5">
      <c r="A15" s="154" t="s">
        <v>393</v>
      </c>
    </row>
    <row r="16" spans="1:6" s="151" customFormat="1" ht="18.45" x14ac:dyDescent="0.5">
      <c r="A16" s="150"/>
    </row>
    <row r="17" spans="1:6" s="151" customFormat="1" ht="18.45" x14ac:dyDescent="0.5">
      <c r="A17" s="150" t="s">
        <v>394</v>
      </c>
      <c r="B17" s="150"/>
      <c r="C17" s="150"/>
      <c r="D17" s="150"/>
      <c r="E17" s="150"/>
      <c r="F17" s="150"/>
    </row>
    <row r="18" spans="1:6" s="151" customFormat="1" ht="36.9" x14ac:dyDescent="0.5">
      <c r="A18" s="150" t="s">
        <v>395</v>
      </c>
      <c r="B18" s="150"/>
      <c r="C18" s="150"/>
      <c r="D18" s="150"/>
      <c r="E18" s="150"/>
      <c r="F18" s="150"/>
    </row>
    <row r="19" spans="1:6" s="151" customFormat="1" ht="18.45" x14ac:dyDescent="0.5">
      <c r="A19" s="155" t="s">
        <v>368</v>
      </c>
      <c r="B19" s="156"/>
      <c r="C19" s="156"/>
      <c r="D19" s="156"/>
      <c r="E19" s="156"/>
      <c r="F19" s="156"/>
    </row>
    <row r="20" spans="1:6" s="151" customFormat="1" ht="36.9" x14ac:dyDescent="0.5">
      <c r="A20" s="155" t="s">
        <v>396</v>
      </c>
      <c r="B20" s="156"/>
      <c r="C20" s="156"/>
      <c r="D20" s="156"/>
      <c r="E20" s="156"/>
      <c r="F20" s="156"/>
    </row>
    <row r="21" spans="1:6" s="151" customFormat="1" ht="18.45" x14ac:dyDescent="0.5">
      <c r="A21" s="157"/>
      <c r="B21" s="158"/>
      <c r="C21" s="158"/>
      <c r="D21" s="158"/>
      <c r="E21" s="158"/>
      <c r="F21" s="158"/>
    </row>
    <row r="22" spans="1:6" s="151" customFormat="1" ht="73.75" x14ac:dyDescent="0.5">
      <c r="A22" s="150" t="s">
        <v>397</v>
      </c>
      <c r="B22" s="150"/>
      <c r="C22" s="150"/>
      <c r="D22" s="150"/>
      <c r="E22" s="150"/>
      <c r="F22" s="150"/>
    </row>
    <row r="23" spans="1:6" s="151" customFormat="1" ht="18.45" x14ac:dyDescent="0.5">
      <c r="A23" s="159" t="s">
        <v>342</v>
      </c>
      <c r="B23" s="159"/>
      <c r="C23" s="159"/>
      <c r="D23" s="159"/>
      <c r="E23" s="159"/>
      <c r="F23" s="159"/>
    </row>
    <row r="24" spans="1:6" s="151" customFormat="1" ht="18.45" x14ac:dyDescent="0.5">
      <c r="A24" s="159"/>
      <c r="B24" s="159"/>
      <c r="C24" s="159"/>
      <c r="D24" s="159"/>
      <c r="E24" s="159"/>
      <c r="F24" s="159"/>
    </row>
    <row r="26" spans="1:6" ht="15.9" x14ac:dyDescent="0.4">
      <c r="A26" s="161" t="s">
        <v>342</v>
      </c>
      <c r="B26" s="161"/>
      <c r="C26" s="161"/>
      <c r="D26" s="161"/>
      <c r="E26" s="161"/>
      <c r="F26" s="161"/>
    </row>
    <row r="28" spans="1:6" ht="18.45" x14ac:dyDescent="0.5">
      <c r="A28" s="162" t="s">
        <v>342</v>
      </c>
    </row>
    <row r="29" spans="1:6" x14ac:dyDescent="0.4">
      <c r="A29" s="160" t="s">
        <v>342</v>
      </c>
    </row>
    <row r="30" spans="1:6" x14ac:dyDescent="0.4">
      <c r="A30" s="160" t="s">
        <v>342</v>
      </c>
    </row>
    <row r="33" spans="1:6" ht="15.9" x14ac:dyDescent="0.4">
      <c r="A33" s="161" t="s">
        <v>342</v>
      </c>
      <c r="B33" s="161"/>
      <c r="C33" s="161"/>
      <c r="D33" s="161"/>
      <c r="E33" s="161"/>
      <c r="F33" s="161"/>
    </row>
    <row r="34" spans="1:6" ht="18.45" x14ac:dyDescent="0.4">
      <c r="A34" s="159"/>
      <c r="B34" s="159"/>
      <c r="C34" s="159"/>
      <c r="D34" s="159"/>
      <c r="E34" s="159"/>
      <c r="F34" s="159"/>
    </row>
    <row r="35" spans="1:6" ht="18.45" x14ac:dyDescent="0.4">
      <c r="A35" s="152"/>
      <c r="B35" s="159"/>
      <c r="C35" s="159"/>
      <c r="D35" s="159"/>
      <c r="E35" s="159"/>
      <c r="F35" s="159"/>
    </row>
    <row r="36" spans="1:6" ht="18.45" x14ac:dyDescent="0.4">
      <c r="A36" s="159"/>
      <c r="B36" s="159"/>
      <c r="C36" s="159"/>
      <c r="D36" s="159"/>
      <c r="E36" s="159"/>
      <c r="F36" s="159"/>
    </row>
    <row r="38" spans="1:6" ht="18.45" x14ac:dyDescent="0.4">
      <c r="A38" s="159"/>
      <c r="B38" s="159"/>
      <c r="C38" s="159"/>
      <c r="D38" s="159"/>
      <c r="E38" s="159"/>
      <c r="F38" s="159"/>
    </row>
    <row r="39" spans="1:6" ht="18.45" x14ac:dyDescent="0.4">
      <c r="A39" s="163" t="s">
        <v>342</v>
      </c>
      <c r="B39" s="163"/>
      <c r="C39" s="163"/>
      <c r="D39" s="163"/>
      <c r="E39" s="163"/>
      <c r="F39" s="163"/>
    </row>
    <row r="40" spans="1:6" ht="18.45" x14ac:dyDescent="0.4">
      <c r="A40" s="164"/>
      <c r="B40" s="164"/>
      <c r="C40" s="164"/>
      <c r="D40" s="164"/>
      <c r="E40" s="164"/>
      <c r="F40" s="164"/>
    </row>
    <row r="41" spans="1:6" ht="18.45" x14ac:dyDescent="0.4">
      <c r="A41" s="164"/>
      <c r="B41" s="164"/>
      <c r="C41" s="164"/>
      <c r="D41" s="164"/>
      <c r="E41" s="164"/>
      <c r="F41" s="164"/>
    </row>
    <row r="42" spans="1:6" ht="18.45" x14ac:dyDescent="0.4">
      <c r="A42" s="164"/>
      <c r="B42" s="164"/>
      <c r="C42" s="164"/>
      <c r="D42" s="164"/>
      <c r="E42" s="164"/>
      <c r="F42" s="164"/>
    </row>
    <row r="43" spans="1:6" ht="18.45" x14ac:dyDescent="0.4">
      <c r="A43" s="164"/>
      <c r="B43" s="164"/>
      <c r="C43" s="164"/>
      <c r="D43" s="164"/>
      <c r="E43" s="164"/>
      <c r="F43" s="164"/>
    </row>
    <row r="44" spans="1:6" ht="18.45" x14ac:dyDescent="0.4">
      <c r="A44" s="164"/>
      <c r="B44" s="164"/>
      <c r="C44" s="164"/>
      <c r="D44" s="164"/>
      <c r="E44" s="164"/>
      <c r="F44" s="164"/>
    </row>
    <row r="45" spans="1:6" ht="18.45" x14ac:dyDescent="0.4">
      <c r="A45" s="164"/>
      <c r="B45" s="164"/>
      <c r="C45" s="164"/>
      <c r="D45" s="164"/>
      <c r="E45" s="164"/>
      <c r="F45" s="164"/>
    </row>
    <row r="46" spans="1:6" ht="18.45" x14ac:dyDescent="0.4">
      <c r="A46" s="164"/>
      <c r="B46" s="164"/>
      <c r="C46" s="164"/>
      <c r="D46" s="164"/>
      <c r="E46" s="164"/>
      <c r="F46" s="164"/>
    </row>
    <row r="47" spans="1:6" ht="18.45" x14ac:dyDescent="0.4">
      <c r="A47" s="164"/>
      <c r="B47" s="164"/>
      <c r="C47" s="164"/>
      <c r="D47" s="164"/>
      <c r="E47" s="164"/>
      <c r="F47" s="164"/>
    </row>
    <row r="48" spans="1:6" ht="18.45" x14ac:dyDescent="0.4">
      <c r="A48" s="164"/>
      <c r="B48" s="164"/>
      <c r="C48" s="164"/>
      <c r="D48" s="164"/>
      <c r="E48" s="164"/>
      <c r="F48" s="164"/>
    </row>
    <row r="49" spans="1:6" ht="18.45" x14ac:dyDescent="0.4">
      <c r="A49" s="164"/>
      <c r="B49" s="164"/>
      <c r="C49" s="164"/>
      <c r="D49" s="164"/>
      <c r="E49" s="164"/>
      <c r="F49" s="164"/>
    </row>
    <row r="50" spans="1:6" x14ac:dyDescent="0.4">
      <c r="A50" s="165"/>
      <c r="B50" s="165"/>
      <c r="C50" s="165"/>
      <c r="D50" s="165"/>
      <c r="E50" s="165"/>
      <c r="F50" s="165"/>
    </row>
    <row r="51" spans="1:6" ht="15.9" x14ac:dyDescent="0.4">
      <c r="A51" s="166"/>
      <c r="B51" s="166"/>
      <c r="C51" s="166"/>
      <c r="D51" s="166"/>
      <c r="E51" s="166"/>
      <c r="F51" s="166"/>
    </row>
    <row r="52" spans="1:6" ht="15.9" x14ac:dyDescent="0.45">
      <c r="A52" s="167"/>
      <c r="B52" s="167"/>
      <c r="C52" s="167"/>
      <c r="D52" s="167"/>
      <c r="E52" s="167"/>
      <c r="F52" s="167"/>
    </row>
    <row r="53" spans="1:6" x14ac:dyDescent="0.4">
      <c r="A53" s="168"/>
    </row>
    <row r="54" spans="1:6" x14ac:dyDescent="0.4">
      <c r="A54" s="168"/>
    </row>
    <row r="55" spans="1:6" x14ac:dyDescent="0.4">
      <c r="A55" s="168"/>
    </row>
    <row r="56" spans="1:6" x14ac:dyDescent="0.4">
      <c r="A56" s="168"/>
    </row>
    <row r="57" spans="1:6" x14ac:dyDescent="0.4">
      <c r="A57" s="168"/>
    </row>
    <row r="59" spans="1:6" x14ac:dyDescent="0.4">
      <c r="A59" s="168"/>
    </row>
    <row r="60" spans="1:6" x14ac:dyDescent="0.4">
      <c r="A60" s="168"/>
    </row>
    <row r="61" spans="1:6" x14ac:dyDescent="0.4">
      <c r="A61" s="168"/>
    </row>
    <row r="62" spans="1:6" x14ac:dyDescent="0.4">
      <c r="A62" s="168"/>
    </row>
    <row r="63" spans="1:6" x14ac:dyDescent="0.4">
      <c r="A63" s="168"/>
    </row>
  </sheetData>
  <sheetProtection algorithmName="SHA-512" hashValue="XdAMHgmvZW/ERu+0n0keflOefHFzDzEjLFkrkTm+Pie3dzfHxl6RWvyV5wjGz89IZQBi9v7lVY4G4cBIk7PEMg==" saltValue="WWwgQ4cVjcEtFGqjdTlob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P391"/>
  <sheetViews>
    <sheetView tabSelected="1" zoomScale="80" zoomScaleNormal="80" workbookViewId="0">
      <pane xSplit="1" ySplit="5" topLeftCell="B6" activePane="bottomRight" state="frozen"/>
      <selection pane="topRight" activeCell="B1" sqref="B1"/>
      <selection pane="bottomLeft" activeCell="A6" sqref="A6"/>
      <selection pane="bottomRight" activeCell="A5" sqref="A5"/>
    </sheetView>
  </sheetViews>
  <sheetFormatPr defaultColWidth="9.15234375" defaultRowHeight="14.6" x14ac:dyDescent="0.4"/>
  <cols>
    <col min="1" max="1" width="88.3828125" style="3" bestFit="1" customWidth="1"/>
    <col min="2" max="2" width="14.84375" style="7" customWidth="1"/>
    <col min="3" max="3" width="16.15234375" style="7" customWidth="1"/>
    <col min="4" max="4" width="15.69140625" style="7" customWidth="1"/>
    <col min="5" max="7" width="15.69140625" style="4" customWidth="1"/>
    <col min="8" max="8" width="15.69140625" style="2" customWidth="1"/>
    <col min="9" max="10" width="15.69140625" style="19" customWidth="1"/>
    <col min="11" max="11" width="15.69140625" style="2" customWidth="1"/>
    <col min="12" max="12" width="20.69140625" style="2" customWidth="1"/>
    <col min="13" max="13" width="16.84375" style="2" customWidth="1"/>
    <col min="14" max="15" width="15.69140625" style="2" customWidth="1"/>
    <col min="16" max="16" width="16.84375" style="2" customWidth="1"/>
    <col min="17" max="17" width="15.69140625" style="14" customWidth="1"/>
    <col min="18" max="18" width="15.69140625" style="15" customWidth="1"/>
    <col min="19" max="19" width="15.69140625" style="22" customWidth="1"/>
    <col min="20" max="20" width="15.69140625" style="19" customWidth="1"/>
    <col min="21" max="21" width="11.53515625" style="19" customWidth="1"/>
    <col min="22" max="22" width="10.69140625" style="19" customWidth="1"/>
    <col min="23" max="23" width="15.15234375" style="19" customWidth="1"/>
    <col min="24" max="26" width="10.69140625" style="19" customWidth="1"/>
    <col min="27" max="27" width="13.84375" style="19" customWidth="1"/>
    <col min="28" max="28" width="10.69140625" style="19" customWidth="1"/>
    <col min="29" max="29" width="13.84375" style="19" customWidth="1"/>
    <col min="30" max="30" width="10.69140625" style="19" customWidth="1"/>
    <col min="31" max="31" width="14.84375" style="19" customWidth="1"/>
    <col min="32" max="32" width="10.69140625" style="19" customWidth="1"/>
    <col min="33" max="33" width="13.69140625" style="19" customWidth="1"/>
    <col min="34" max="34" width="10.69140625" style="19" customWidth="1"/>
    <col min="35" max="35" width="15.53515625" style="18" customWidth="1"/>
    <col min="36" max="36" width="12" style="19" customWidth="1"/>
    <col min="37" max="37" width="15.69140625" style="19" customWidth="1"/>
    <col min="38" max="38" width="12.84375" style="19" customWidth="1"/>
    <col min="39" max="39" width="14.84375" style="19" customWidth="1"/>
    <col min="40" max="40" width="9.15234375" style="2" customWidth="1"/>
    <col min="41" max="41" width="9.15234375" customWidth="1"/>
    <col min="42" max="42" width="9.53515625" style="2" bestFit="1" customWidth="1"/>
    <col min="43" max="16384" width="9.15234375" style="2"/>
  </cols>
  <sheetData>
    <row r="1" spans="1:41" ht="21" customHeight="1" thickBot="1" x14ac:dyDescent="0.45">
      <c r="A1" s="9"/>
      <c r="B1" s="8"/>
      <c r="C1" s="8"/>
      <c r="D1" s="8"/>
      <c r="F1" s="17"/>
      <c r="G1" s="12"/>
      <c r="H1" s="13"/>
      <c r="Q1" s="274"/>
      <c r="R1" s="274"/>
      <c r="S1" s="274"/>
    </row>
    <row r="2" spans="1:41" ht="21" customHeight="1" x14ac:dyDescent="0.4">
      <c r="A2" s="247" t="s">
        <v>387</v>
      </c>
      <c r="B2" s="241" t="s">
        <v>386</v>
      </c>
      <c r="C2" s="242"/>
      <c r="D2" s="241" t="s">
        <v>317</v>
      </c>
      <c r="E2" s="242"/>
      <c r="F2" s="242"/>
      <c r="G2" s="275"/>
      <c r="H2" s="241" t="s">
        <v>352</v>
      </c>
      <c r="I2" s="242"/>
      <c r="J2" s="242"/>
      <c r="K2" s="242"/>
      <c r="L2" s="275"/>
      <c r="M2" s="241" t="s">
        <v>361</v>
      </c>
      <c r="N2" s="242"/>
      <c r="O2" s="242"/>
      <c r="P2" s="275"/>
      <c r="Q2" s="241" t="s">
        <v>369</v>
      </c>
      <c r="R2" s="242"/>
      <c r="S2" s="275"/>
      <c r="T2" s="254" t="s">
        <v>364</v>
      </c>
      <c r="U2" s="255"/>
      <c r="V2" s="255"/>
      <c r="W2" s="255"/>
      <c r="X2" s="255"/>
      <c r="Y2" s="256"/>
      <c r="Z2" s="267" t="s">
        <v>378</v>
      </c>
      <c r="AA2" s="249"/>
      <c r="AB2" s="268" t="s">
        <v>379</v>
      </c>
      <c r="AC2" s="249"/>
      <c r="AD2" s="271" t="s">
        <v>380</v>
      </c>
      <c r="AE2" s="249"/>
      <c r="AF2" s="272" t="s">
        <v>385</v>
      </c>
      <c r="AG2" s="249"/>
      <c r="AH2" s="273" t="s">
        <v>381</v>
      </c>
      <c r="AI2" s="249"/>
      <c r="AJ2" s="263" t="s">
        <v>365</v>
      </c>
      <c r="AK2" s="264"/>
      <c r="AL2" s="248" t="s">
        <v>382</v>
      </c>
      <c r="AM2" s="249"/>
    </row>
    <row r="3" spans="1:41" ht="25" customHeight="1" x14ac:dyDescent="0.4">
      <c r="A3" s="243"/>
      <c r="B3" s="243"/>
      <c r="C3" s="244"/>
      <c r="D3" s="243"/>
      <c r="E3" s="244"/>
      <c r="F3" s="244"/>
      <c r="G3" s="276"/>
      <c r="H3" s="243"/>
      <c r="I3" s="244"/>
      <c r="J3" s="244"/>
      <c r="K3" s="244"/>
      <c r="L3" s="276"/>
      <c r="M3" s="243"/>
      <c r="N3" s="244"/>
      <c r="O3" s="244"/>
      <c r="P3" s="276"/>
      <c r="Q3" s="243"/>
      <c r="R3" s="244"/>
      <c r="S3" s="276"/>
      <c r="T3" s="257"/>
      <c r="U3" s="258"/>
      <c r="V3" s="258"/>
      <c r="W3" s="258"/>
      <c r="X3" s="258"/>
      <c r="Y3" s="259"/>
      <c r="Z3" s="250"/>
      <c r="AA3" s="251"/>
      <c r="AB3" s="269"/>
      <c r="AC3" s="251"/>
      <c r="AD3" s="269"/>
      <c r="AE3" s="251"/>
      <c r="AF3" s="250"/>
      <c r="AG3" s="251"/>
      <c r="AH3" s="269"/>
      <c r="AI3" s="251"/>
      <c r="AJ3" s="265"/>
      <c r="AK3" s="266"/>
      <c r="AL3" s="250"/>
      <c r="AM3" s="251"/>
    </row>
    <row r="4" spans="1:41" ht="69" customHeight="1" thickBot="1" x14ac:dyDescent="0.45">
      <c r="A4" s="245"/>
      <c r="B4" s="245"/>
      <c r="C4" s="246"/>
      <c r="D4" s="245"/>
      <c r="E4" s="246"/>
      <c r="F4" s="246"/>
      <c r="G4" s="277"/>
      <c r="H4" s="245"/>
      <c r="I4" s="246"/>
      <c r="J4" s="246"/>
      <c r="K4" s="246"/>
      <c r="L4" s="277"/>
      <c r="M4" s="245"/>
      <c r="N4" s="246"/>
      <c r="O4" s="246"/>
      <c r="P4" s="277"/>
      <c r="Q4" s="245"/>
      <c r="R4" s="246"/>
      <c r="S4" s="277"/>
      <c r="T4" s="260"/>
      <c r="U4" s="261"/>
      <c r="V4" s="261"/>
      <c r="W4" s="261"/>
      <c r="X4" s="261"/>
      <c r="Y4" s="262"/>
      <c r="Z4" s="252"/>
      <c r="AA4" s="253"/>
      <c r="AB4" s="270"/>
      <c r="AC4" s="253"/>
      <c r="AD4" s="270"/>
      <c r="AE4" s="253"/>
      <c r="AF4" s="252"/>
      <c r="AG4" s="253"/>
      <c r="AH4" s="270"/>
      <c r="AI4" s="253"/>
      <c r="AJ4" s="265"/>
      <c r="AK4" s="266"/>
      <c r="AL4" s="252"/>
      <c r="AM4" s="253"/>
    </row>
    <row r="5" spans="1:41" ht="128.25" customHeight="1" thickBot="1" x14ac:dyDescent="0.45">
      <c r="A5" s="24" t="s">
        <v>377</v>
      </c>
      <c r="B5" s="25" t="s">
        <v>360</v>
      </c>
      <c r="C5" s="40" t="s">
        <v>376</v>
      </c>
      <c r="D5" s="46" t="s">
        <v>319</v>
      </c>
      <c r="E5" s="26" t="s">
        <v>314</v>
      </c>
      <c r="F5" s="26" t="s">
        <v>315</v>
      </c>
      <c r="G5" s="26" t="s">
        <v>316</v>
      </c>
      <c r="H5" s="45" t="s">
        <v>318</v>
      </c>
      <c r="I5" s="44" t="s">
        <v>371</v>
      </c>
      <c r="J5" s="44" t="s">
        <v>370</v>
      </c>
      <c r="K5" s="44" t="s">
        <v>322</v>
      </c>
      <c r="L5" s="44" t="s">
        <v>358</v>
      </c>
      <c r="M5" s="27" t="s">
        <v>354</v>
      </c>
      <c r="N5" s="27" t="s">
        <v>362</v>
      </c>
      <c r="O5" s="27" t="s">
        <v>355</v>
      </c>
      <c r="P5" s="27" t="s">
        <v>343</v>
      </c>
      <c r="Q5" s="41" t="s">
        <v>363</v>
      </c>
      <c r="R5" s="42" t="s">
        <v>372</v>
      </c>
      <c r="S5" s="43" t="s">
        <v>373</v>
      </c>
      <c r="T5" s="28" t="s">
        <v>345</v>
      </c>
      <c r="U5" s="28" t="s">
        <v>346</v>
      </c>
      <c r="V5" s="28" t="s">
        <v>347</v>
      </c>
      <c r="W5" s="29" t="s">
        <v>375</v>
      </c>
      <c r="X5" s="30" t="s">
        <v>344</v>
      </c>
      <c r="Y5" s="31" t="s">
        <v>348</v>
      </c>
      <c r="Z5" s="32" t="s">
        <v>336</v>
      </c>
      <c r="AA5" s="32" t="s">
        <v>337</v>
      </c>
      <c r="AB5" s="33" t="s">
        <v>336</v>
      </c>
      <c r="AC5" s="33" t="s">
        <v>337</v>
      </c>
      <c r="AD5" s="34" t="s">
        <v>336</v>
      </c>
      <c r="AE5" s="34" t="s">
        <v>337</v>
      </c>
      <c r="AF5" s="35" t="s">
        <v>336</v>
      </c>
      <c r="AG5" s="35" t="s">
        <v>338</v>
      </c>
      <c r="AH5" s="36" t="s">
        <v>336</v>
      </c>
      <c r="AI5" s="36" t="s">
        <v>337</v>
      </c>
      <c r="AJ5" s="23" t="s">
        <v>336</v>
      </c>
      <c r="AK5" s="23" t="s">
        <v>338</v>
      </c>
      <c r="AL5" s="37" t="s">
        <v>384</v>
      </c>
      <c r="AM5" s="37" t="s">
        <v>383</v>
      </c>
    </row>
    <row r="6" spans="1:41" ht="18.75" customHeight="1" thickBot="1" x14ac:dyDescent="0.45">
      <c r="A6" s="47" t="s">
        <v>0</v>
      </c>
      <c r="B6" s="38">
        <v>6874</v>
      </c>
      <c r="C6" s="48" t="s">
        <v>333</v>
      </c>
      <c r="D6" s="49">
        <v>198.98</v>
      </c>
      <c r="E6" s="50">
        <v>13.67</v>
      </c>
      <c r="F6" s="50">
        <v>1.2</v>
      </c>
      <c r="G6" s="50">
        <f t="shared" ref="G6:G72" si="0">D6+E6+F6</f>
        <v>213.84999999999997</v>
      </c>
      <c r="H6" s="51">
        <v>220.36500000000001</v>
      </c>
      <c r="I6" s="52">
        <f t="shared" ref="I6:I72" si="1">(H6-D6)</f>
        <v>21.385000000000019</v>
      </c>
      <c r="J6" s="53">
        <v>3.6</v>
      </c>
      <c r="K6" s="54">
        <v>0</v>
      </c>
      <c r="L6" s="55">
        <v>4.4800000000000004</v>
      </c>
      <c r="M6" s="56">
        <f t="shared" ref="M6:M72" si="2">D6+I6+J6+L6</f>
        <v>228.44499999999999</v>
      </c>
      <c r="N6" s="56">
        <v>13.67</v>
      </c>
      <c r="O6" s="57">
        <v>9</v>
      </c>
      <c r="P6" s="57">
        <f t="shared" ref="P6:P72" si="3">SUM(M6:O6)</f>
        <v>251.11499999999998</v>
      </c>
      <c r="Q6" s="58" t="s">
        <v>339</v>
      </c>
      <c r="R6" s="59">
        <v>5</v>
      </c>
      <c r="S6" s="60">
        <v>9</v>
      </c>
      <c r="T6" s="61" t="s">
        <v>339</v>
      </c>
      <c r="U6" s="61" t="s">
        <v>335</v>
      </c>
      <c r="V6" s="61" t="s">
        <v>335</v>
      </c>
      <c r="W6" s="61" t="s">
        <v>335</v>
      </c>
      <c r="X6" s="61" t="s">
        <v>339</v>
      </c>
      <c r="Y6" s="61">
        <v>5</v>
      </c>
      <c r="Z6" s="62">
        <v>0</v>
      </c>
      <c r="AA6" s="63" t="s">
        <v>339</v>
      </c>
      <c r="AB6" s="64">
        <v>2.3784625E-2</v>
      </c>
      <c r="AC6" s="64" t="s">
        <v>339</v>
      </c>
      <c r="AD6" s="65">
        <v>0.27441332499999999</v>
      </c>
      <c r="AE6" s="65" t="s">
        <v>335</v>
      </c>
      <c r="AF6" s="66">
        <v>8.2796800000000004E-2</v>
      </c>
      <c r="AG6" s="66" t="s">
        <v>339</v>
      </c>
      <c r="AH6" s="67">
        <v>1</v>
      </c>
      <c r="AI6" s="68" t="s">
        <v>339</v>
      </c>
      <c r="AJ6" s="69">
        <v>1.9059389999999999E-2</v>
      </c>
      <c r="AK6" s="69" t="s">
        <v>335</v>
      </c>
      <c r="AL6" s="70">
        <v>0.94499999999999995</v>
      </c>
      <c r="AM6" s="70" t="s">
        <v>339</v>
      </c>
    </row>
    <row r="7" spans="1:41" ht="18.75" customHeight="1" thickBot="1" x14ac:dyDescent="0.45">
      <c r="A7" s="47" t="s">
        <v>1</v>
      </c>
      <c r="B7" s="38">
        <v>4499603</v>
      </c>
      <c r="C7" s="48" t="s">
        <v>333</v>
      </c>
      <c r="D7" s="71">
        <v>204.14</v>
      </c>
      <c r="E7" s="72">
        <v>13.67</v>
      </c>
      <c r="F7" s="72">
        <v>1.7999999999999998</v>
      </c>
      <c r="G7" s="72">
        <f t="shared" si="0"/>
        <v>219.60999999999999</v>
      </c>
      <c r="H7" s="73">
        <v>226.101</v>
      </c>
      <c r="I7" s="74">
        <f t="shared" si="1"/>
        <v>21.961000000000013</v>
      </c>
      <c r="J7" s="75">
        <v>3.6</v>
      </c>
      <c r="K7" s="76">
        <v>0</v>
      </c>
      <c r="L7" s="77">
        <v>4.4800000000000004</v>
      </c>
      <c r="M7" s="78">
        <f t="shared" si="2"/>
        <v>234.18099999999998</v>
      </c>
      <c r="N7" s="78">
        <v>13.67</v>
      </c>
      <c r="O7" s="79">
        <v>0</v>
      </c>
      <c r="P7" s="79">
        <f t="shared" si="3"/>
        <v>247.85099999999997</v>
      </c>
      <c r="Q7" s="58" t="s">
        <v>335</v>
      </c>
      <c r="R7" s="59" t="s">
        <v>349</v>
      </c>
      <c r="S7" s="60">
        <v>0</v>
      </c>
      <c r="T7" s="61" t="s">
        <v>339</v>
      </c>
      <c r="U7" s="61" t="s">
        <v>339</v>
      </c>
      <c r="V7" s="61" t="s">
        <v>339</v>
      </c>
      <c r="W7" s="61" t="s">
        <v>335</v>
      </c>
      <c r="X7" s="61" t="s">
        <v>335</v>
      </c>
      <c r="Y7" s="61" t="s">
        <v>349</v>
      </c>
      <c r="Z7" s="62">
        <v>0</v>
      </c>
      <c r="AA7" s="63" t="s">
        <v>339</v>
      </c>
      <c r="AB7" s="64">
        <v>4.5871499999999999E-3</v>
      </c>
      <c r="AC7" s="64" t="s">
        <v>339</v>
      </c>
      <c r="AD7" s="65">
        <v>0.16344662500000001</v>
      </c>
      <c r="AE7" s="65" t="s">
        <v>335</v>
      </c>
      <c r="AF7" s="66">
        <v>0.14023585</v>
      </c>
      <c r="AG7" s="66" t="s">
        <v>335</v>
      </c>
      <c r="AH7" s="67">
        <v>0.97755010499999995</v>
      </c>
      <c r="AI7" s="68" t="s">
        <v>339</v>
      </c>
      <c r="AJ7" s="69">
        <v>1.592909E-2</v>
      </c>
      <c r="AK7" s="69" t="s">
        <v>335</v>
      </c>
      <c r="AL7" s="70">
        <v>0.9</v>
      </c>
      <c r="AM7" s="70" t="s">
        <v>339</v>
      </c>
    </row>
    <row r="8" spans="1:41" ht="18.75" customHeight="1" thickBot="1" x14ac:dyDescent="0.45">
      <c r="A8" s="90" t="s">
        <v>419</v>
      </c>
      <c r="B8" s="48">
        <v>888222</v>
      </c>
      <c r="C8" s="48" t="s">
        <v>333</v>
      </c>
      <c r="D8" s="71">
        <v>191.35999999999999</v>
      </c>
      <c r="E8" s="72">
        <v>13.67</v>
      </c>
      <c r="F8" s="72">
        <v>2.4</v>
      </c>
      <c r="G8" s="72">
        <f>D8+E8+F8</f>
        <v>207.42999999999998</v>
      </c>
      <c r="H8" s="73">
        <v>212.10300000000001</v>
      </c>
      <c r="I8" s="74">
        <f>(H8-D8)</f>
        <v>20.743000000000023</v>
      </c>
      <c r="J8" s="75">
        <v>3.6</v>
      </c>
      <c r="K8" s="76">
        <v>0</v>
      </c>
      <c r="L8" s="77">
        <v>4.4800000000000004</v>
      </c>
      <c r="M8" s="78">
        <f>D8+I8+J8+L8</f>
        <v>220.18299999999999</v>
      </c>
      <c r="N8" s="78">
        <v>13.67</v>
      </c>
      <c r="O8" s="79">
        <v>3.6</v>
      </c>
      <c r="P8" s="79">
        <f>SUM(M8:O8)</f>
        <v>237.45299999999997</v>
      </c>
      <c r="Q8" s="58" t="s">
        <v>339</v>
      </c>
      <c r="R8" s="59">
        <v>2</v>
      </c>
      <c r="S8" s="60">
        <v>3.6</v>
      </c>
      <c r="T8" s="61" t="s">
        <v>339</v>
      </c>
      <c r="U8" s="61" t="s">
        <v>335</v>
      </c>
      <c r="V8" s="61" t="s">
        <v>335</v>
      </c>
      <c r="W8" s="61" t="s">
        <v>335</v>
      </c>
      <c r="X8" s="61" t="s">
        <v>339</v>
      </c>
      <c r="Y8" s="61">
        <v>2</v>
      </c>
      <c r="Z8" s="62">
        <v>1.502735E-2</v>
      </c>
      <c r="AA8" s="63" t="s">
        <v>335</v>
      </c>
      <c r="AB8" s="64">
        <v>5.0000000000000001E-3</v>
      </c>
      <c r="AC8" s="64" t="s">
        <v>339</v>
      </c>
      <c r="AD8" s="65">
        <v>3.7362624999999997E-2</v>
      </c>
      <c r="AE8" s="65" t="s">
        <v>339</v>
      </c>
      <c r="AF8" s="66">
        <v>0.18254084999999998</v>
      </c>
      <c r="AG8" s="66" t="s">
        <v>335</v>
      </c>
      <c r="AH8" s="67">
        <v>0.95738509500000002</v>
      </c>
      <c r="AI8" s="68" t="s">
        <v>335</v>
      </c>
      <c r="AJ8" s="69" t="s">
        <v>356</v>
      </c>
      <c r="AK8" s="69" t="s">
        <v>356</v>
      </c>
      <c r="AL8" s="70" t="s">
        <v>340</v>
      </c>
      <c r="AM8" s="70" t="s">
        <v>335</v>
      </c>
      <c r="AO8" s="2"/>
    </row>
    <row r="9" spans="1:41" ht="18.75" customHeight="1" thickBot="1" x14ac:dyDescent="0.45">
      <c r="A9" s="47" t="s">
        <v>2</v>
      </c>
      <c r="B9" s="38">
        <v>429899</v>
      </c>
      <c r="C9" s="48" t="s">
        <v>333</v>
      </c>
      <c r="D9" s="71">
        <v>213.73999999999998</v>
      </c>
      <c r="E9" s="72">
        <v>13.67</v>
      </c>
      <c r="F9" s="72">
        <v>2.4</v>
      </c>
      <c r="G9" s="72">
        <f t="shared" si="0"/>
        <v>229.80999999999997</v>
      </c>
      <c r="H9" s="73">
        <v>236.721</v>
      </c>
      <c r="I9" s="74">
        <f t="shared" si="1"/>
        <v>22.981000000000023</v>
      </c>
      <c r="J9" s="75">
        <v>3.6</v>
      </c>
      <c r="K9" s="76">
        <v>0</v>
      </c>
      <c r="L9" s="77">
        <v>4.4800000000000004</v>
      </c>
      <c r="M9" s="78">
        <f t="shared" si="2"/>
        <v>244.80099999999999</v>
      </c>
      <c r="N9" s="78">
        <v>13.67</v>
      </c>
      <c r="O9" s="79">
        <v>3.6</v>
      </c>
      <c r="P9" s="79">
        <f t="shared" si="3"/>
        <v>262.07100000000003</v>
      </c>
      <c r="Q9" s="58" t="s">
        <v>339</v>
      </c>
      <c r="R9" s="59">
        <v>2</v>
      </c>
      <c r="S9" s="60">
        <v>3.6</v>
      </c>
      <c r="T9" s="61" t="s">
        <v>339</v>
      </c>
      <c r="U9" s="61" t="s">
        <v>335</v>
      </c>
      <c r="V9" s="61" t="s">
        <v>335</v>
      </c>
      <c r="W9" s="61" t="s">
        <v>335</v>
      </c>
      <c r="X9" s="61" t="s">
        <v>339</v>
      </c>
      <c r="Y9" s="61">
        <v>2</v>
      </c>
      <c r="Z9" s="62">
        <v>0</v>
      </c>
      <c r="AA9" s="63" t="s">
        <v>339</v>
      </c>
      <c r="AB9" s="64">
        <v>7.1311275000000007E-2</v>
      </c>
      <c r="AC9" s="64" t="s">
        <v>335</v>
      </c>
      <c r="AD9" s="65">
        <v>0.25615509999999997</v>
      </c>
      <c r="AE9" s="65" t="s">
        <v>335</v>
      </c>
      <c r="AF9" s="66">
        <v>0.10658912499999998</v>
      </c>
      <c r="AG9" s="66" t="s">
        <v>335</v>
      </c>
      <c r="AH9" s="67">
        <v>1</v>
      </c>
      <c r="AI9" s="68" t="s">
        <v>339</v>
      </c>
      <c r="AJ9" s="69">
        <v>2.5304859999999998E-2</v>
      </c>
      <c r="AK9" s="69" t="s">
        <v>335</v>
      </c>
      <c r="AL9" s="70">
        <v>0.72</v>
      </c>
      <c r="AM9" s="70" t="s">
        <v>335</v>
      </c>
    </row>
    <row r="10" spans="1:41" ht="18.75" customHeight="1" thickBot="1" x14ac:dyDescent="0.45">
      <c r="A10" s="47" t="s">
        <v>219</v>
      </c>
      <c r="B10" s="38">
        <v>539139</v>
      </c>
      <c r="C10" s="48" t="s">
        <v>333</v>
      </c>
      <c r="D10" s="71">
        <v>203.76999999999998</v>
      </c>
      <c r="E10" s="72">
        <v>13.67</v>
      </c>
      <c r="F10" s="72">
        <v>1.8</v>
      </c>
      <c r="G10" s="72">
        <f t="shared" si="0"/>
        <v>219.23999999999998</v>
      </c>
      <c r="H10" s="73">
        <v>225.69399999999999</v>
      </c>
      <c r="I10" s="74">
        <f t="shared" si="1"/>
        <v>21.924000000000007</v>
      </c>
      <c r="J10" s="75">
        <v>3.6</v>
      </c>
      <c r="K10" s="76">
        <v>0</v>
      </c>
      <c r="L10" s="77">
        <v>4.4800000000000004</v>
      </c>
      <c r="M10" s="78">
        <f t="shared" si="2"/>
        <v>233.77399999999997</v>
      </c>
      <c r="N10" s="78">
        <v>13.67</v>
      </c>
      <c r="O10" s="79">
        <v>0</v>
      </c>
      <c r="P10" s="79">
        <f t="shared" si="3"/>
        <v>247.44399999999996</v>
      </c>
      <c r="Q10" s="58" t="s">
        <v>335</v>
      </c>
      <c r="R10" s="59" t="s">
        <v>349</v>
      </c>
      <c r="S10" s="60">
        <v>0</v>
      </c>
      <c r="T10" s="61" t="s">
        <v>339</v>
      </c>
      <c r="U10" s="61" t="s">
        <v>335</v>
      </c>
      <c r="V10" s="61" t="s">
        <v>339</v>
      </c>
      <c r="W10" s="61" t="s">
        <v>335</v>
      </c>
      <c r="X10" s="61" t="s">
        <v>335</v>
      </c>
      <c r="Y10" s="61" t="s">
        <v>349</v>
      </c>
      <c r="Z10" s="62">
        <v>0</v>
      </c>
      <c r="AA10" s="63" t="s">
        <v>339</v>
      </c>
      <c r="AB10" s="64">
        <v>8.0721000000000005E-3</v>
      </c>
      <c r="AC10" s="64" t="s">
        <v>339</v>
      </c>
      <c r="AD10" s="65">
        <v>0.12643452499999999</v>
      </c>
      <c r="AE10" s="65" t="s">
        <v>335</v>
      </c>
      <c r="AF10" s="66">
        <v>9.4858200000000004E-2</v>
      </c>
      <c r="AG10" s="66" t="s">
        <v>335</v>
      </c>
      <c r="AH10" s="67">
        <v>0.9954954949999999</v>
      </c>
      <c r="AI10" s="68" t="s">
        <v>339</v>
      </c>
      <c r="AJ10" s="69">
        <v>1.7901469999999999E-2</v>
      </c>
      <c r="AK10" s="69" t="s">
        <v>335</v>
      </c>
      <c r="AL10" s="70">
        <v>0.89</v>
      </c>
      <c r="AM10" s="70" t="s">
        <v>339</v>
      </c>
    </row>
    <row r="11" spans="1:41" ht="18.75" customHeight="1" thickBot="1" x14ac:dyDescent="0.45">
      <c r="A11" s="47" t="s">
        <v>275</v>
      </c>
      <c r="B11" s="38">
        <v>7702001</v>
      </c>
      <c r="C11" s="48" t="s">
        <v>333</v>
      </c>
      <c r="D11" s="71">
        <v>214.92999999999998</v>
      </c>
      <c r="E11" s="72">
        <v>13.67</v>
      </c>
      <c r="F11" s="72">
        <v>2.4</v>
      </c>
      <c r="G11" s="72">
        <f t="shared" si="0"/>
        <v>230.99999999999997</v>
      </c>
      <c r="H11" s="73">
        <v>238.03</v>
      </c>
      <c r="I11" s="74">
        <f t="shared" si="1"/>
        <v>23.100000000000023</v>
      </c>
      <c r="J11" s="75">
        <v>3.6</v>
      </c>
      <c r="K11" s="76">
        <v>0</v>
      </c>
      <c r="L11" s="77">
        <v>4.4800000000000004</v>
      </c>
      <c r="M11" s="78">
        <f t="shared" si="2"/>
        <v>246.10999999999999</v>
      </c>
      <c r="N11" s="78">
        <v>13.67</v>
      </c>
      <c r="O11" s="79">
        <v>9</v>
      </c>
      <c r="P11" s="79">
        <f t="shared" si="3"/>
        <v>268.77999999999997</v>
      </c>
      <c r="Q11" s="58" t="s">
        <v>339</v>
      </c>
      <c r="R11" s="59">
        <v>5</v>
      </c>
      <c r="S11" s="60">
        <v>9</v>
      </c>
      <c r="T11" s="61" t="s">
        <v>339</v>
      </c>
      <c r="U11" s="61" t="s">
        <v>335</v>
      </c>
      <c r="V11" s="61" t="s">
        <v>335</v>
      </c>
      <c r="W11" s="61" t="s">
        <v>335</v>
      </c>
      <c r="X11" s="61" t="s">
        <v>339</v>
      </c>
      <c r="Y11" s="61">
        <v>5</v>
      </c>
      <c r="Z11" s="62">
        <v>0</v>
      </c>
      <c r="AA11" s="63" t="s">
        <v>339</v>
      </c>
      <c r="AB11" s="64">
        <v>0</v>
      </c>
      <c r="AC11" s="64" t="s">
        <v>339</v>
      </c>
      <c r="AD11" s="65">
        <v>6.1008599999999996E-2</v>
      </c>
      <c r="AE11" s="65" t="s">
        <v>339</v>
      </c>
      <c r="AF11" s="66">
        <v>0.12892047500000001</v>
      </c>
      <c r="AG11" s="66" t="s">
        <v>335</v>
      </c>
      <c r="AH11" s="67">
        <v>1</v>
      </c>
      <c r="AI11" s="68" t="s">
        <v>339</v>
      </c>
      <c r="AJ11" s="69">
        <v>1.6424569999999999E-2</v>
      </c>
      <c r="AK11" s="69" t="s">
        <v>335</v>
      </c>
      <c r="AL11" s="70">
        <v>1</v>
      </c>
      <c r="AM11" s="70" t="s">
        <v>339</v>
      </c>
    </row>
    <row r="12" spans="1:41" ht="18.75" customHeight="1" thickBot="1" x14ac:dyDescent="0.45">
      <c r="A12" s="47" t="s">
        <v>3</v>
      </c>
      <c r="B12" s="38">
        <v>4477421</v>
      </c>
      <c r="C12" s="48" t="s">
        <v>333</v>
      </c>
      <c r="D12" s="71">
        <v>227.67</v>
      </c>
      <c r="E12" s="72">
        <v>13.67</v>
      </c>
      <c r="F12" s="72">
        <v>3</v>
      </c>
      <c r="G12" s="72">
        <f t="shared" si="0"/>
        <v>244.33999999999997</v>
      </c>
      <c r="H12" s="73">
        <v>252.10400000000001</v>
      </c>
      <c r="I12" s="74">
        <f t="shared" si="1"/>
        <v>24.434000000000026</v>
      </c>
      <c r="J12" s="75">
        <v>3.6</v>
      </c>
      <c r="K12" s="76">
        <v>0</v>
      </c>
      <c r="L12" s="77">
        <v>4.4800000000000004</v>
      </c>
      <c r="M12" s="78">
        <f t="shared" si="2"/>
        <v>260.18400000000003</v>
      </c>
      <c r="N12" s="78">
        <v>13.67</v>
      </c>
      <c r="O12" s="79">
        <v>7.2</v>
      </c>
      <c r="P12" s="79">
        <f t="shared" si="3"/>
        <v>281.05400000000003</v>
      </c>
      <c r="Q12" s="58" t="s">
        <v>339</v>
      </c>
      <c r="R12" s="59">
        <v>4</v>
      </c>
      <c r="S12" s="60">
        <v>7.2</v>
      </c>
      <c r="T12" s="61" t="s">
        <v>339</v>
      </c>
      <c r="U12" s="61" t="s">
        <v>335</v>
      </c>
      <c r="V12" s="61" t="s">
        <v>335</v>
      </c>
      <c r="W12" s="61" t="s">
        <v>335</v>
      </c>
      <c r="X12" s="61" t="s">
        <v>339</v>
      </c>
      <c r="Y12" s="61">
        <v>4</v>
      </c>
      <c r="Z12" s="62">
        <v>0</v>
      </c>
      <c r="AA12" s="63" t="s">
        <v>339</v>
      </c>
      <c r="AB12" s="64">
        <v>5.8479666666666659E-3</v>
      </c>
      <c r="AC12" s="64" t="s">
        <v>339</v>
      </c>
      <c r="AD12" s="65">
        <v>4.882156666666667E-2</v>
      </c>
      <c r="AE12" s="65" t="s">
        <v>339</v>
      </c>
      <c r="AF12" s="66">
        <v>0.18518519999999999</v>
      </c>
      <c r="AG12" s="66" t="s">
        <v>335</v>
      </c>
      <c r="AH12" s="67">
        <v>0.98529412000000005</v>
      </c>
      <c r="AI12" s="68" t="s">
        <v>339</v>
      </c>
      <c r="AJ12" s="69">
        <v>1.844034E-2</v>
      </c>
      <c r="AK12" s="69" t="s">
        <v>335</v>
      </c>
      <c r="AL12" s="70" t="s">
        <v>340</v>
      </c>
      <c r="AM12" s="70" t="s">
        <v>335</v>
      </c>
    </row>
    <row r="13" spans="1:41" ht="18.75" customHeight="1" thickBot="1" x14ac:dyDescent="0.45">
      <c r="A13" s="47" t="s">
        <v>4</v>
      </c>
      <c r="B13" s="38">
        <v>4988701</v>
      </c>
      <c r="C13" s="48" t="s">
        <v>333</v>
      </c>
      <c r="D13" s="71">
        <v>207.32999999999998</v>
      </c>
      <c r="E13" s="72">
        <v>13.67</v>
      </c>
      <c r="F13" s="72">
        <v>2.4</v>
      </c>
      <c r="G13" s="72">
        <f t="shared" si="0"/>
        <v>223.39999999999998</v>
      </c>
      <c r="H13" s="73">
        <v>229.67</v>
      </c>
      <c r="I13" s="74">
        <f t="shared" si="1"/>
        <v>22.340000000000003</v>
      </c>
      <c r="J13" s="75">
        <v>3.6</v>
      </c>
      <c r="K13" s="76">
        <v>0</v>
      </c>
      <c r="L13" s="77">
        <v>4.4800000000000004</v>
      </c>
      <c r="M13" s="78">
        <f t="shared" si="2"/>
        <v>237.74999999999997</v>
      </c>
      <c r="N13" s="78">
        <v>13.67</v>
      </c>
      <c r="O13" s="79">
        <v>7.2</v>
      </c>
      <c r="P13" s="79">
        <f t="shared" si="3"/>
        <v>258.61999999999995</v>
      </c>
      <c r="Q13" s="58" t="s">
        <v>339</v>
      </c>
      <c r="R13" s="59">
        <v>4</v>
      </c>
      <c r="S13" s="60">
        <v>7.2</v>
      </c>
      <c r="T13" s="80" t="s">
        <v>339</v>
      </c>
      <c r="U13" s="80" t="s">
        <v>335</v>
      </c>
      <c r="V13" s="80" t="s">
        <v>335</v>
      </c>
      <c r="W13" s="80" t="s">
        <v>335</v>
      </c>
      <c r="X13" s="61" t="s">
        <v>339</v>
      </c>
      <c r="Y13" s="61">
        <v>4</v>
      </c>
      <c r="Z13" s="62">
        <v>0</v>
      </c>
      <c r="AA13" s="63" t="s">
        <v>339</v>
      </c>
      <c r="AB13" s="64">
        <v>2.5883749999999997E-2</v>
      </c>
      <c r="AC13" s="64" t="s">
        <v>335</v>
      </c>
      <c r="AD13" s="65">
        <v>5.0063775000000005E-2</v>
      </c>
      <c r="AE13" s="65" t="s">
        <v>339</v>
      </c>
      <c r="AF13" s="66">
        <v>0.12899944999999999</v>
      </c>
      <c r="AG13" s="66" t="s">
        <v>335</v>
      </c>
      <c r="AH13" s="67">
        <v>1</v>
      </c>
      <c r="AI13" s="68" t="s">
        <v>339</v>
      </c>
      <c r="AJ13" s="69">
        <v>2.326164E-2</v>
      </c>
      <c r="AK13" s="69" t="s">
        <v>335</v>
      </c>
      <c r="AL13" s="70">
        <v>0.85</v>
      </c>
      <c r="AM13" s="70" t="s">
        <v>339</v>
      </c>
    </row>
    <row r="14" spans="1:41" ht="18.75" customHeight="1" thickBot="1" x14ac:dyDescent="0.45">
      <c r="A14" s="47" t="s">
        <v>5</v>
      </c>
      <c r="B14" s="38">
        <v>4476808</v>
      </c>
      <c r="C14" s="48" t="s">
        <v>333</v>
      </c>
      <c r="D14" s="71">
        <v>200.35</v>
      </c>
      <c r="E14" s="72">
        <v>13.67</v>
      </c>
      <c r="F14" s="72">
        <v>1.7999999999999998</v>
      </c>
      <c r="G14" s="72">
        <f t="shared" si="0"/>
        <v>215.82</v>
      </c>
      <c r="H14" s="73">
        <v>221.93200000000002</v>
      </c>
      <c r="I14" s="74">
        <f t="shared" si="1"/>
        <v>21.582000000000022</v>
      </c>
      <c r="J14" s="75">
        <v>3.6</v>
      </c>
      <c r="K14" s="76">
        <v>0</v>
      </c>
      <c r="L14" s="77">
        <v>4.4800000000000004</v>
      </c>
      <c r="M14" s="78">
        <f t="shared" si="2"/>
        <v>230.012</v>
      </c>
      <c r="N14" s="78">
        <v>13.67</v>
      </c>
      <c r="O14" s="79">
        <v>5.4</v>
      </c>
      <c r="P14" s="79">
        <f t="shared" si="3"/>
        <v>249.08199999999999</v>
      </c>
      <c r="Q14" s="58" t="s">
        <v>339</v>
      </c>
      <c r="R14" s="59">
        <v>3</v>
      </c>
      <c r="S14" s="60">
        <v>5.4</v>
      </c>
      <c r="T14" s="80" t="s">
        <v>339</v>
      </c>
      <c r="U14" s="80" t="s">
        <v>335</v>
      </c>
      <c r="V14" s="80" t="s">
        <v>335</v>
      </c>
      <c r="W14" s="80" t="s">
        <v>335</v>
      </c>
      <c r="X14" s="61" t="s">
        <v>339</v>
      </c>
      <c r="Y14" s="61">
        <v>3</v>
      </c>
      <c r="Z14" s="62">
        <v>0</v>
      </c>
      <c r="AA14" s="63" t="s">
        <v>339</v>
      </c>
      <c r="AB14" s="64">
        <v>1.41014E-2</v>
      </c>
      <c r="AC14" s="64" t="s">
        <v>339</v>
      </c>
      <c r="AD14" s="65">
        <v>0.17899252499999999</v>
      </c>
      <c r="AE14" s="65" t="s">
        <v>335</v>
      </c>
      <c r="AF14" s="66">
        <v>0.17963562500000002</v>
      </c>
      <c r="AG14" s="66" t="s">
        <v>335</v>
      </c>
      <c r="AH14" s="67">
        <v>1</v>
      </c>
      <c r="AI14" s="68" t="s">
        <v>339</v>
      </c>
      <c r="AJ14" s="69">
        <v>2.4823379999999999E-2</v>
      </c>
      <c r="AK14" s="69" t="s">
        <v>335</v>
      </c>
      <c r="AL14" s="70" t="s">
        <v>340</v>
      </c>
      <c r="AM14" s="70" t="s">
        <v>335</v>
      </c>
    </row>
    <row r="15" spans="1:41" ht="18.75" customHeight="1" thickBot="1" x14ac:dyDescent="0.45">
      <c r="A15" s="239" t="s">
        <v>420</v>
      </c>
      <c r="B15" s="48">
        <v>890430</v>
      </c>
      <c r="C15" s="48" t="s">
        <v>333</v>
      </c>
      <c r="D15" s="71">
        <v>210.04999999999998</v>
      </c>
      <c r="E15" s="72">
        <v>13.67</v>
      </c>
      <c r="F15" s="72">
        <v>2.4</v>
      </c>
      <c r="G15" s="72">
        <f t="shared" si="0"/>
        <v>226.11999999999998</v>
      </c>
      <c r="H15" s="73">
        <v>232.66200000000001</v>
      </c>
      <c r="I15" s="74">
        <f t="shared" si="1"/>
        <v>22.612000000000023</v>
      </c>
      <c r="J15" s="75">
        <v>3.6</v>
      </c>
      <c r="K15" s="76">
        <v>0</v>
      </c>
      <c r="L15" s="77">
        <v>4.4800000000000004</v>
      </c>
      <c r="M15" s="78">
        <f t="shared" si="2"/>
        <v>240.74199999999999</v>
      </c>
      <c r="N15" s="78">
        <v>13.67</v>
      </c>
      <c r="O15" s="79">
        <v>7.2</v>
      </c>
      <c r="P15" s="79">
        <f t="shared" si="3"/>
        <v>261.61199999999997</v>
      </c>
      <c r="Q15" s="58" t="s">
        <v>339</v>
      </c>
      <c r="R15" s="59">
        <v>4</v>
      </c>
      <c r="S15" s="60">
        <v>7.2</v>
      </c>
      <c r="T15" s="80" t="s">
        <v>339</v>
      </c>
      <c r="U15" s="80" t="s">
        <v>335</v>
      </c>
      <c r="V15" s="80" t="s">
        <v>335</v>
      </c>
      <c r="W15" s="80" t="s">
        <v>335</v>
      </c>
      <c r="X15" s="61" t="s">
        <v>339</v>
      </c>
      <c r="Y15" s="61">
        <v>4</v>
      </c>
      <c r="Z15" s="62">
        <v>0</v>
      </c>
      <c r="AA15" s="63" t="s">
        <v>339</v>
      </c>
      <c r="AB15" s="64">
        <v>0</v>
      </c>
      <c r="AC15" s="64" t="s">
        <v>339</v>
      </c>
      <c r="AD15" s="65">
        <v>9.6496499999999999E-2</v>
      </c>
      <c r="AE15" s="65" t="s">
        <v>339</v>
      </c>
      <c r="AF15" s="66">
        <v>0.13430262500000001</v>
      </c>
      <c r="AG15" s="66" t="s">
        <v>335</v>
      </c>
      <c r="AH15" s="67">
        <v>0.91713273500000003</v>
      </c>
      <c r="AI15" s="68" t="s">
        <v>335</v>
      </c>
      <c r="AJ15" s="69">
        <v>3.1838560000000002E-2</v>
      </c>
      <c r="AK15" s="69" t="s">
        <v>335</v>
      </c>
      <c r="AL15" s="70">
        <v>0.85</v>
      </c>
      <c r="AM15" s="70" t="s">
        <v>339</v>
      </c>
    </row>
    <row r="16" spans="1:41" ht="18.75" customHeight="1" thickBot="1" x14ac:dyDescent="0.45">
      <c r="A16" s="47" t="s">
        <v>6</v>
      </c>
      <c r="B16" s="38">
        <v>4479009</v>
      </c>
      <c r="C16" s="48" t="s">
        <v>333</v>
      </c>
      <c r="D16" s="71">
        <v>208.69</v>
      </c>
      <c r="E16" s="72">
        <v>13.67</v>
      </c>
      <c r="F16" s="72">
        <v>2.4</v>
      </c>
      <c r="G16" s="72">
        <f t="shared" si="0"/>
        <v>224.76</v>
      </c>
      <c r="H16" s="73">
        <v>231.16600000000003</v>
      </c>
      <c r="I16" s="74">
        <f t="shared" si="1"/>
        <v>22.476000000000028</v>
      </c>
      <c r="J16" s="75">
        <v>3.6</v>
      </c>
      <c r="K16" s="76">
        <v>0</v>
      </c>
      <c r="L16" s="77">
        <v>4.4800000000000004</v>
      </c>
      <c r="M16" s="78">
        <f t="shared" si="2"/>
        <v>239.24600000000001</v>
      </c>
      <c r="N16" s="78">
        <v>13.67</v>
      </c>
      <c r="O16" s="79">
        <v>9</v>
      </c>
      <c r="P16" s="79">
        <f t="shared" si="3"/>
        <v>261.916</v>
      </c>
      <c r="Q16" s="58" t="s">
        <v>339</v>
      </c>
      <c r="R16" s="59">
        <v>5</v>
      </c>
      <c r="S16" s="60">
        <v>9</v>
      </c>
      <c r="T16" s="80" t="s">
        <v>339</v>
      </c>
      <c r="U16" s="80" t="s">
        <v>335</v>
      </c>
      <c r="V16" s="80" t="s">
        <v>335</v>
      </c>
      <c r="W16" s="61" t="s">
        <v>335</v>
      </c>
      <c r="X16" s="61" t="s">
        <v>339</v>
      </c>
      <c r="Y16" s="61">
        <v>5</v>
      </c>
      <c r="Z16" s="62">
        <v>0</v>
      </c>
      <c r="AA16" s="63" t="s">
        <v>339</v>
      </c>
      <c r="AB16" s="64">
        <v>2.2188699999999999E-2</v>
      </c>
      <c r="AC16" s="64" t="s">
        <v>339</v>
      </c>
      <c r="AD16" s="65">
        <v>6.4922275000000002E-2</v>
      </c>
      <c r="AE16" s="65" t="s">
        <v>339</v>
      </c>
      <c r="AF16" s="66">
        <v>0.24966024999999997</v>
      </c>
      <c r="AG16" s="66" t="s">
        <v>335</v>
      </c>
      <c r="AH16" s="67">
        <v>1</v>
      </c>
      <c r="AI16" s="68" t="s">
        <v>339</v>
      </c>
      <c r="AJ16" s="69">
        <v>1.8036399999999998E-2</v>
      </c>
      <c r="AK16" s="69" t="s">
        <v>335</v>
      </c>
      <c r="AL16" s="70">
        <v>0.95</v>
      </c>
      <c r="AM16" s="70" t="s">
        <v>339</v>
      </c>
    </row>
    <row r="17" spans="1:41" ht="18.75" customHeight="1" thickBot="1" x14ac:dyDescent="0.45">
      <c r="A17" s="47" t="s">
        <v>7</v>
      </c>
      <c r="B17" s="38">
        <v>4479602</v>
      </c>
      <c r="C17" s="48" t="s">
        <v>333</v>
      </c>
      <c r="D17" s="71">
        <v>196.72</v>
      </c>
      <c r="E17" s="72">
        <v>13.67</v>
      </c>
      <c r="F17" s="72">
        <v>2.4</v>
      </c>
      <c r="G17" s="72">
        <f t="shared" si="0"/>
        <v>212.79</v>
      </c>
      <c r="H17" s="73">
        <v>217.99900000000002</v>
      </c>
      <c r="I17" s="74">
        <f t="shared" si="1"/>
        <v>21.279000000000025</v>
      </c>
      <c r="J17" s="75">
        <v>3.6</v>
      </c>
      <c r="K17" s="76">
        <v>0</v>
      </c>
      <c r="L17" s="77">
        <v>4.4800000000000004</v>
      </c>
      <c r="M17" s="78">
        <f t="shared" si="2"/>
        <v>226.07900000000001</v>
      </c>
      <c r="N17" s="78">
        <v>13.67</v>
      </c>
      <c r="O17" s="79">
        <v>10.8</v>
      </c>
      <c r="P17" s="79">
        <f t="shared" si="3"/>
        <v>250.54900000000001</v>
      </c>
      <c r="Q17" s="58" t="s">
        <v>339</v>
      </c>
      <c r="R17" s="59">
        <v>6</v>
      </c>
      <c r="S17" s="60">
        <v>10.8</v>
      </c>
      <c r="T17" s="80" t="s">
        <v>339</v>
      </c>
      <c r="U17" s="80" t="s">
        <v>335</v>
      </c>
      <c r="V17" s="80" t="s">
        <v>335</v>
      </c>
      <c r="W17" s="61" t="s">
        <v>335</v>
      </c>
      <c r="X17" s="61" t="s">
        <v>339</v>
      </c>
      <c r="Y17" s="61">
        <v>6</v>
      </c>
      <c r="Z17" s="62">
        <v>1.3800650000000001E-2</v>
      </c>
      <c r="AA17" s="63" t="s">
        <v>335</v>
      </c>
      <c r="AB17" s="64">
        <v>7.7902249999999996E-3</v>
      </c>
      <c r="AC17" s="64" t="s">
        <v>339</v>
      </c>
      <c r="AD17" s="65">
        <v>3.42465E-3</v>
      </c>
      <c r="AE17" s="65" t="s">
        <v>339</v>
      </c>
      <c r="AF17" s="66">
        <v>7.289735E-2</v>
      </c>
      <c r="AG17" s="66" t="s">
        <v>339</v>
      </c>
      <c r="AH17" s="67">
        <v>1</v>
      </c>
      <c r="AI17" s="68" t="s">
        <v>339</v>
      </c>
      <c r="AJ17" s="69">
        <v>1.4119100000000001E-2</v>
      </c>
      <c r="AK17" s="69" t="s">
        <v>339</v>
      </c>
      <c r="AL17" s="70">
        <v>0.875</v>
      </c>
      <c r="AM17" s="70" t="s">
        <v>339</v>
      </c>
      <c r="AO17" s="2"/>
    </row>
    <row r="18" spans="1:41" ht="18.75" customHeight="1" thickBot="1" x14ac:dyDescent="0.45">
      <c r="A18" s="47" t="s">
        <v>8</v>
      </c>
      <c r="B18" s="38">
        <v>4480007</v>
      </c>
      <c r="C18" s="48" t="s">
        <v>333</v>
      </c>
      <c r="D18" s="71">
        <v>221</v>
      </c>
      <c r="E18" s="72">
        <v>13.67</v>
      </c>
      <c r="F18" s="72">
        <v>1.8</v>
      </c>
      <c r="G18" s="72">
        <f t="shared" si="0"/>
        <v>236.47</v>
      </c>
      <c r="H18" s="73">
        <v>244.64700000000002</v>
      </c>
      <c r="I18" s="74">
        <f t="shared" si="1"/>
        <v>23.64700000000002</v>
      </c>
      <c r="J18" s="75">
        <v>3.6</v>
      </c>
      <c r="K18" s="76">
        <v>0</v>
      </c>
      <c r="L18" s="77">
        <v>4.4800000000000004</v>
      </c>
      <c r="M18" s="78">
        <f t="shared" si="2"/>
        <v>252.727</v>
      </c>
      <c r="N18" s="78">
        <v>13.67</v>
      </c>
      <c r="O18" s="79">
        <v>9</v>
      </c>
      <c r="P18" s="79">
        <f t="shared" si="3"/>
        <v>275.39699999999999</v>
      </c>
      <c r="Q18" s="58" t="s">
        <v>339</v>
      </c>
      <c r="R18" s="59">
        <v>5</v>
      </c>
      <c r="S18" s="60">
        <v>9</v>
      </c>
      <c r="T18" s="80" t="s">
        <v>339</v>
      </c>
      <c r="U18" s="80" t="s">
        <v>335</v>
      </c>
      <c r="V18" s="80" t="s">
        <v>335</v>
      </c>
      <c r="W18" s="61" t="s">
        <v>335</v>
      </c>
      <c r="X18" s="61" t="s">
        <v>339</v>
      </c>
      <c r="Y18" s="61">
        <v>5</v>
      </c>
      <c r="Z18" s="62">
        <v>0</v>
      </c>
      <c r="AA18" s="63" t="s">
        <v>339</v>
      </c>
      <c r="AB18" s="64">
        <v>3.5772974999999999E-2</v>
      </c>
      <c r="AC18" s="64" t="s">
        <v>335</v>
      </c>
      <c r="AD18" s="65">
        <v>4.4038450000000007E-2</v>
      </c>
      <c r="AE18" s="65" t="s">
        <v>339</v>
      </c>
      <c r="AF18" s="66">
        <v>0.10404234999999999</v>
      </c>
      <c r="AG18" s="66" t="s">
        <v>335</v>
      </c>
      <c r="AH18" s="67">
        <v>1</v>
      </c>
      <c r="AI18" s="68" t="s">
        <v>339</v>
      </c>
      <c r="AJ18" s="69">
        <v>1.4934670000000001E-2</v>
      </c>
      <c r="AK18" s="69" t="s">
        <v>339</v>
      </c>
      <c r="AL18" s="70">
        <v>1</v>
      </c>
      <c r="AM18" s="70" t="s">
        <v>339</v>
      </c>
      <c r="AO18" s="2"/>
    </row>
    <row r="19" spans="1:41" ht="18.75" customHeight="1" thickBot="1" x14ac:dyDescent="0.45">
      <c r="A19" s="47" t="s">
        <v>9</v>
      </c>
      <c r="B19" s="38">
        <v>6799302</v>
      </c>
      <c r="C19" s="48" t="s">
        <v>333</v>
      </c>
      <c r="D19" s="71">
        <v>216.29999999999998</v>
      </c>
      <c r="E19" s="72">
        <v>13.67</v>
      </c>
      <c r="F19" s="72">
        <v>1.8</v>
      </c>
      <c r="G19" s="72">
        <f t="shared" si="0"/>
        <v>231.76999999999998</v>
      </c>
      <c r="H19" s="73">
        <v>239.477</v>
      </c>
      <c r="I19" s="74">
        <f t="shared" si="1"/>
        <v>23.177000000000021</v>
      </c>
      <c r="J19" s="75">
        <v>3.6</v>
      </c>
      <c r="K19" s="76">
        <v>0</v>
      </c>
      <c r="L19" s="77">
        <v>4.4800000000000004</v>
      </c>
      <c r="M19" s="78">
        <f t="shared" si="2"/>
        <v>247.55699999999999</v>
      </c>
      <c r="N19" s="78">
        <v>13.67</v>
      </c>
      <c r="O19" s="79">
        <v>0</v>
      </c>
      <c r="P19" s="79">
        <f t="shared" si="3"/>
        <v>261.22699999999998</v>
      </c>
      <c r="Q19" s="58" t="s">
        <v>335</v>
      </c>
      <c r="R19" s="59" t="s">
        <v>349</v>
      </c>
      <c r="S19" s="60">
        <v>0</v>
      </c>
      <c r="T19" s="61" t="s">
        <v>339</v>
      </c>
      <c r="U19" s="61" t="s">
        <v>335</v>
      </c>
      <c r="V19" s="61" t="s">
        <v>339</v>
      </c>
      <c r="W19" s="61" t="s">
        <v>335</v>
      </c>
      <c r="X19" s="61" t="s">
        <v>335</v>
      </c>
      <c r="Y19" s="61" t="s">
        <v>349</v>
      </c>
      <c r="Z19" s="62">
        <v>0</v>
      </c>
      <c r="AA19" s="63" t="s">
        <v>339</v>
      </c>
      <c r="AB19" s="64">
        <v>1.1928350000000001E-2</v>
      </c>
      <c r="AC19" s="64" t="s">
        <v>339</v>
      </c>
      <c r="AD19" s="65">
        <v>6.5387549999999989E-2</v>
      </c>
      <c r="AE19" s="65" t="s">
        <v>339</v>
      </c>
      <c r="AF19" s="66">
        <v>0.18473600000000001</v>
      </c>
      <c r="AG19" s="66" t="s">
        <v>335</v>
      </c>
      <c r="AH19" s="67">
        <v>0.99626865499999995</v>
      </c>
      <c r="AI19" s="68" t="s">
        <v>339</v>
      </c>
      <c r="AJ19" s="69">
        <v>2.8294830000000003E-2</v>
      </c>
      <c r="AK19" s="69" t="s">
        <v>335</v>
      </c>
      <c r="AL19" s="70">
        <v>0.98499999999999999</v>
      </c>
      <c r="AM19" s="70" t="s">
        <v>339</v>
      </c>
      <c r="AO19" s="2"/>
    </row>
    <row r="20" spans="1:41" ht="18.75" customHeight="1" thickBot="1" x14ac:dyDescent="0.45">
      <c r="A20" s="47" t="s">
        <v>10</v>
      </c>
      <c r="B20" s="38">
        <v>110710</v>
      </c>
      <c r="C20" s="48" t="s">
        <v>333</v>
      </c>
      <c r="D20" s="71">
        <v>281.81</v>
      </c>
      <c r="E20" s="72">
        <v>13.67</v>
      </c>
      <c r="F20" s="72">
        <v>1.2</v>
      </c>
      <c r="G20" s="72">
        <f t="shared" si="0"/>
        <v>296.68</v>
      </c>
      <c r="H20" s="73">
        <v>311.47800000000007</v>
      </c>
      <c r="I20" s="74">
        <f t="shared" si="1"/>
        <v>29.668000000000063</v>
      </c>
      <c r="J20" s="75">
        <v>3.6</v>
      </c>
      <c r="K20" s="76">
        <v>0</v>
      </c>
      <c r="L20" s="77">
        <v>4.4800000000000004</v>
      </c>
      <c r="M20" s="78">
        <f t="shared" si="2"/>
        <v>319.55800000000011</v>
      </c>
      <c r="N20" s="78">
        <v>13.67</v>
      </c>
      <c r="O20" s="79">
        <v>7.2</v>
      </c>
      <c r="P20" s="79">
        <f t="shared" si="3"/>
        <v>340.42800000000011</v>
      </c>
      <c r="Q20" s="58" t="s">
        <v>339</v>
      </c>
      <c r="R20" s="59">
        <v>4</v>
      </c>
      <c r="S20" s="60">
        <v>7.2</v>
      </c>
      <c r="T20" s="61" t="s">
        <v>339</v>
      </c>
      <c r="U20" s="61" t="s">
        <v>335</v>
      </c>
      <c r="V20" s="61" t="s">
        <v>335</v>
      </c>
      <c r="W20" s="61" t="s">
        <v>335</v>
      </c>
      <c r="X20" s="61" t="s">
        <v>339</v>
      </c>
      <c r="Y20" s="61">
        <v>4</v>
      </c>
      <c r="Z20" s="62">
        <v>1.1363624999999999E-2</v>
      </c>
      <c r="AA20" s="63" t="s">
        <v>335</v>
      </c>
      <c r="AB20" s="64">
        <v>0</v>
      </c>
      <c r="AC20" s="64" t="s">
        <v>339</v>
      </c>
      <c r="AD20" s="65">
        <v>0.12412280000000001</v>
      </c>
      <c r="AE20" s="65" t="s">
        <v>335</v>
      </c>
      <c r="AF20" s="66">
        <v>8.8846149999999999E-2</v>
      </c>
      <c r="AG20" s="66" t="s">
        <v>335</v>
      </c>
      <c r="AH20" s="67">
        <v>0.99456521499999995</v>
      </c>
      <c r="AI20" s="68" t="s">
        <v>339</v>
      </c>
      <c r="AJ20" s="69">
        <v>1.036757E-2</v>
      </c>
      <c r="AK20" s="69" t="s">
        <v>339</v>
      </c>
      <c r="AL20" s="70">
        <v>0.98499999999999999</v>
      </c>
      <c r="AM20" s="70" t="s">
        <v>339</v>
      </c>
      <c r="AO20" s="2"/>
    </row>
    <row r="21" spans="1:41" ht="18.75" customHeight="1" thickBot="1" x14ac:dyDescent="0.45">
      <c r="A21" s="47" t="s">
        <v>11</v>
      </c>
      <c r="B21" s="38">
        <v>8974306</v>
      </c>
      <c r="C21" s="48" t="s">
        <v>333</v>
      </c>
      <c r="D21" s="71">
        <v>199.57999999999998</v>
      </c>
      <c r="E21" s="72">
        <v>13.67</v>
      </c>
      <c r="F21" s="72">
        <v>1.8</v>
      </c>
      <c r="G21" s="72">
        <f t="shared" si="0"/>
        <v>215.04999999999998</v>
      </c>
      <c r="H21" s="73">
        <v>221.08500000000001</v>
      </c>
      <c r="I21" s="74">
        <f t="shared" si="1"/>
        <v>21.505000000000024</v>
      </c>
      <c r="J21" s="75">
        <v>3.6</v>
      </c>
      <c r="K21" s="76">
        <v>0</v>
      </c>
      <c r="L21" s="77">
        <v>4.4800000000000004</v>
      </c>
      <c r="M21" s="78">
        <f t="shared" si="2"/>
        <v>229.16499999999999</v>
      </c>
      <c r="N21" s="78">
        <v>13.67</v>
      </c>
      <c r="O21" s="79">
        <v>9</v>
      </c>
      <c r="P21" s="79">
        <f t="shared" si="3"/>
        <v>251.83499999999998</v>
      </c>
      <c r="Q21" s="58" t="s">
        <v>339</v>
      </c>
      <c r="R21" s="59">
        <v>5</v>
      </c>
      <c r="S21" s="60">
        <v>9</v>
      </c>
      <c r="T21" s="61" t="s">
        <v>339</v>
      </c>
      <c r="U21" s="61" t="s">
        <v>335</v>
      </c>
      <c r="V21" s="61" t="s">
        <v>335</v>
      </c>
      <c r="W21" s="61" t="s">
        <v>335</v>
      </c>
      <c r="X21" s="61" t="s">
        <v>339</v>
      </c>
      <c r="Y21" s="61">
        <v>5</v>
      </c>
      <c r="Z21" s="62">
        <v>0</v>
      </c>
      <c r="AA21" s="63" t="s">
        <v>339</v>
      </c>
      <c r="AB21" s="64">
        <v>1.6643425E-2</v>
      </c>
      <c r="AC21" s="64" t="s">
        <v>339</v>
      </c>
      <c r="AD21" s="65">
        <v>4.2933200000000005E-2</v>
      </c>
      <c r="AE21" s="65" t="s">
        <v>339</v>
      </c>
      <c r="AF21" s="66">
        <v>0.147061675</v>
      </c>
      <c r="AG21" s="66" t="s">
        <v>335</v>
      </c>
      <c r="AH21" s="67">
        <v>0.99799196999999995</v>
      </c>
      <c r="AI21" s="68" t="s">
        <v>339</v>
      </c>
      <c r="AJ21" s="69">
        <v>1.8157030000000001E-2</v>
      </c>
      <c r="AK21" s="69" t="s">
        <v>335</v>
      </c>
      <c r="AL21" s="70">
        <v>1</v>
      </c>
      <c r="AM21" s="70" t="s">
        <v>339</v>
      </c>
      <c r="AO21" s="2"/>
    </row>
    <row r="22" spans="1:41" ht="18.75" customHeight="1" thickBot="1" x14ac:dyDescent="0.45">
      <c r="A22" s="47" t="s">
        <v>213</v>
      </c>
      <c r="B22" s="38">
        <v>501425</v>
      </c>
      <c r="C22" s="48" t="s">
        <v>333</v>
      </c>
      <c r="D22" s="71">
        <v>223.82</v>
      </c>
      <c r="E22" s="72">
        <v>13.67</v>
      </c>
      <c r="F22" s="72">
        <v>2.4</v>
      </c>
      <c r="G22" s="72">
        <f t="shared" si="0"/>
        <v>239.89</v>
      </c>
      <c r="H22" s="73">
        <v>247.809</v>
      </c>
      <c r="I22" s="74">
        <f t="shared" si="1"/>
        <v>23.989000000000004</v>
      </c>
      <c r="J22" s="75">
        <v>3.6</v>
      </c>
      <c r="K22" s="76">
        <v>0</v>
      </c>
      <c r="L22" s="77">
        <v>4.4800000000000004</v>
      </c>
      <c r="M22" s="78">
        <f t="shared" si="2"/>
        <v>255.88899999999998</v>
      </c>
      <c r="N22" s="78">
        <v>13.67</v>
      </c>
      <c r="O22" s="79">
        <v>7.2</v>
      </c>
      <c r="P22" s="79">
        <f t="shared" si="3"/>
        <v>276.75899999999996</v>
      </c>
      <c r="Q22" s="58" t="s">
        <v>339</v>
      </c>
      <c r="R22" s="59">
        <v>4</v>
      </c>
      <c r="S22" s="60">
        <v>7.2</v>
      </c>
      <c r="T22" s="61" t="s">
        <v>339</v>
      </c>
      <c r="U22" s="61" t="s">
        <v>335</v>
      </c>
      <c r="V22" s="61" t="s">
        <v>335</v>
      </c>
      <c r="W22" s="61" t="s">
        <v>335</v>
      </c>
      <c r="X22" s="61" t="s">
        <v>339</v>
      </c>
      <c r="Y22" s="61">
        <v>4</v>
      </c>
      <c r="Z22" s="62">
        <v>0</v>
      </c>
      <c r="AA22" s="63" t="s">
        <v>339</v>
      </c>
      <c r="AB22" s="64">
        <v>2.5360250000000001E-2</v>
      </c>
      <c r="AC22" s="64" t="s">
        <v>339</v>
      </c>
      <c r="AD22" s="65">
        <v>7.7529349999999997E-2</v>
      </c>
      <c r="AE22" s="65" t="s">
        <v>339</v>
      </c>
      <c r="AF22" s="66">
        <v>0.14028374999999998</v>
      </c>
      <c r="AG22" s="66" t="s">
        <v>335</v>
      </c>
      <c r="AH22" s="67">
        <v>0.86226342</v>
      </c>
      <c r="AI22" s="68" t="s">
        <v>335</v>
      </c>
      <c r="AJ22" s="69">
        <v>2.8875680000000001E-2</v>
      </c>
      <c r="AK22" s="69" t="s">
        <v>335</v>
      </c>
      <c r="AL22" s="70">
        <v>0.80500000000000005</v>
      </c>
      <c r="AM22" s="70" t="s">
        <v>339</v>
      </c>
      <c r="AO22" s="2"/>
    </row>
    <row r="23" spans="1:41" ht="18.75" customHeight="1" thickBot="1" x14ac:dyDescent="0.45">
      <c r="A23" s="47" t="s">
        <v>280</v>
      </c>
      <c r="B23" s="38">
        <v>727377</v>
      </c>
      <c r="C23" s="48" t="s">
        <v>333</v>
      </c>
      <c r="D23" s="71">
        <v>191.35999999999999</v>
      </c>
      <c r="E23" s="72">
        <v>0</v>
      </c>
      <c r="F23" s="72">
        <v>2.4</v>
      </c>
      <c r="G23" s="72">
        <f t="shared" si="0"/>
        <v>193.76</v>
      </c>
      <c r="H23" s="73">
        <v>210.73600000000002</v>
      </c>
      <c r="I23" s="74">
        <f t="shared" si="1"/>
        <v>19.376000000000033</v>
      </c>
      <c r="J23" s="75">
        <v>3.6</v>
      </c>
      <c r="K23" s="76">
        <v>0</v>
      </c>
      <c r="L23" s="77">
        <v>4.4800000000000004</v>
      </c>
      <c r="M23" s="78">
        <f t="shared" si="2"/>
        <v>218.816</v>
      </c>
      <c r="N23" s="81">
        <v>0</v>
      </c>
      <c r="O23" s="79">
        <v>0</v>
      </c>
      <c r="P23" s="79">
        <f t="shared" si="3"/>
        <v>218.816</v>
      </c>
      <c r="Q23" s="58" t="s">
        <v>335</v>
      </c>
      <c r="R23" s="59" t="s">
        <v>349</v>
      </c>
      <c r="S23" s="60">
        <v>0</v>
      </c>
      <c r="T23" s="61" t="s">
        <v>339</v>
      </c>
      <c r="U23" s="61" t="s">
        <v>339</v>
      </c>
      <c r="V23" s="61" t="s">
        <v>335</v>
      </c>
      <c r="W23" s="61" t="s">
        <v>339</v>
      </c>
      <c r="X23" s="61" t="s">
        <v>335</v>
      </c>
      <c r="Y23" s="61" t="s">
        <v>349</v>
      </c>
      <c r="Z23" s="62">
        <v>0</v>
      </c>
      <c r="AA23" s="63" t="s">
        <v>339</v>
      </c>
      <c r="AB23" s="64">
        <v>2.0132049999999999E-2</v>
      </c>
      <c r="AC23" s="64" t="s">
        <v>339</v>
      </c>
      <c r="AD23" s="65">
        <v>4.9291699999999994E-2</v>
      </c>
      <c r="AE23" s="65" t="s">
        <v>339</v>
      </c>
      <c r="AF23" s="66">
        <v>0.17248037499999999</v>
      </c>
      <c r="AG23" s="66" t="s">
        <v>335</v>
      </c>
      <c r="AH23" s="67">
        <v>1</v>
      </c>
      <c r="AI23" s="68" t="s">
        <v>339</v>
      </c>
      <c r="AJ23" s="69">
        <v>6.9096800000000005E-3</v>
      </c>
      <c r="AK23" s="69" t="s">
        <v>339</v>
      </c>
      <c r="AL23" s="70" t="s">
        <v>340</v>
      </c>
      <c r="AM23" s="70" t="s">
        <v>335</v>
      </c>
      <c r="AO23" s="2"/>
    </row>
    <row r="24" spans="1:41" ht="18.75" customHeight="1" thickBot="1" x14ac:dyDescent="0.45">
      <c r="A24" s="47" t="s">
        <v>12</v>
      </c>
      <c r="B24" s="38">
        <v>794597</v>
      </c>
      <c r="C24" s="48" t="s">
        <v>333</v>
      </c>
      <c r="D24" s="71">
        <v>191.35999999999999</v>
      </c>
      <c r="E24" s="72">
        <v>13.67</v>
      </c>
      <c r="F24" s="72">
        <v>1.2</v>
      </c>
      <c r="G24" s="72">
        <f t="shared" si="0"/>
        <v>206.22999999999996</v>
      </c>
      <c r="H24" s="73">
        <v>211.983</v>
      </c>
      <c r="I24" s="74">
        <f t="shared" si="1"/>
        <v>20.623000000000019</v>
      </c>
      <c r="J24" s="75">
        <v>3.6</v>
      </c>
      <c r="K24" s="76">
        <v>0</v>
      </c>
      <c r="L24" s="77">
        <v>4.4800000000000004</v>
      </c>
      <c r="M24" s="78">
        <f t="shared" si="2"/>
        <v>220.06299999999999</v>
      </c>
      <c r="N24" s="78">
        <v>13.67</v>
      </c>
      <c r="O24" s="79">
        <v>7.2</v>
      </c>
      <c r="P24" s="79">
        <f t="shared" si="3"/>
        <v>240.93299999999996</v>
      </c>
      <c r="Q24" s="58" t="s">
        <v>339</v>
      </c>
      <c r="R24" s="59">
        <v>4</v>
      </c>
      <c r="S24" s="60">
        <v>7.2</v>
      </c>
      <c r="T24" s="61" t="s">
        <v>339</v>
      </c>
      <c r="U24" s="61" t="s">
        <v>335</v>
      </c>
      <c r="V24" s="61" t="s">
        <v>335</v>
      </c>
      <c r="W24" s="61" t="s">
        <v>335</v>
      </c>
      <c r="X24" s="61" t="s">
        <v>339</v>
      </c>
      <c r="Y24" s="61">
        <v>4</v>
      </c>
      <c r="Z24" s="62">
        <v>0</v>
      </c>
      <c r="AA24" s="63" t="s">
        <v>339</v>
      </c>
      <c r="AB24" s="64">
        <v>2.3079475000000002E-2</v>
      </c>
      <c r="AC24" s="64" t="s">
        <v>339</v>
      </c>
      <c r="AD24" s="65">
        <v>0.14346760000000003</v>
      </c>
      <c r="AE24" s="65" t="s">
        <v>335</v>
      </c>
      <c r="AF24" s="66">
        <v>0.11584072499999999</v>
      </c>
      <c r="AG24" s="66" t="s">
        <v>335</v>
      </c>
      <c r="AH24" s="67">
        <v>1</v>
      </c>
      <c r="AI24" s="68" t="s">
        <v>339</v>
      </c>
      <c r="AJ24" s="69">
        <v>1.8680660000000002E-2</v>
      </c>
      <c r="AK24" s="69" t="s">
        <v>335</v>
      </c>
      <c r="AL24" s="70">
        <v>0.8</v>
      </c>
      <c r="AM24" s="70" t="s">
        <v>339</v>
      </c>
      <c r="AO24" s="2"/>
    </row>
    <row r="25" spans="1:41" ht="18.75" customHeight="1" thickBot="1" x14ac:dyDescent="0.45">
      <c r="A25" s="47" t="s">
        <v>221</v>
      </c>
      <c r="B25" s="38">
        <v>643882</v>
      </c>
      <c r="C25" s="48" t="s">
        <v>333</v>
      </c>
      <c r="D25" s="71">
        <v>191.36</v>
      </c>
      <c r="E25" s="72">
        <v>13.67</v>
      </c>
      <c r="F25" s="72">
        <v>3</v>
      </c>
      <c r="G25" s="72">
        <f t="shared" si="0"/>
        <v>208.03</v>
      </c>
      <c r="H25" s="73">
        <v>212.16300000000004</v>
      </c>
      <c r="I25" s="74">
        <f t="shared" si="1"/>
        <v>20.803000000000026</v>
      </c>
      <c r="J25" s="75">
        <v>3.6</v>
      </c>
      <c r="K25" s="76">
        <v>0</v>
      </c>
      <c r="L25" s="77">
        <v>4.4800000000000004</v>
      </c>
      <c r="M25" s="78">
        <f t="shared" si="2"/>
        <v>220.24300000000002</v>
      </c>
      <c r="N25" s="78">
        <v>13.67</v>
      </c>
      <c r="O25" s="79">
        <v>10.8</v>
      </c>
      <c r="P25" s="79">
        <f t="shared" si="3"/>
        <v>244.71300000000002</v>
      </c>
      <c r="Q25" s="58" t="s">
        <v>339</v>
      </c>
      <c r="R25" s="59">
        <v>6</v>
      </c>
      <c r="S25" s="60">
        <v>10.8</v>
      </c>
      <c r="T25" s="61" t="s">
        <v>339</v>
      </c>
      <c r="U25" s="61" t="s">
        <v>335</v>
      </c>
      <c r="V25" s="61" t="s">
        <v>335</v>
      </c>
      <c r="W25" s="61" t="s">
        <v>335</v>
      </c>
      <c r="X25" s="61" t="s">
        <v>339</v>
      </c>
      <c r="Y25" s="61">
        <v>6</v>
      </c>
      <c r="Z25" s="62">
        <v>0</v>
      </c>
      <c r="AA25" s="63" t="s">
        <v>339</v>
      </c>
      <c r="AB25" s="64">
        <v>2.3840674999999999E-2</v>
      </c>
      <c r="AC25" s="64" t="s">
        <v>339</v>
      </c>
      <c r="AD25" s="65">
        <v>0.101954825</v>
      </c>
      <c r="AE25" s="65" t="s">
        <v>339</v>
      </c>
      <c r="AF25" s="66">
        <v>9.2857749999999989E-2</v>
      </c>
      <c r="AG25" s="66" t="s">
        <v>335</v>
      </c>
      <c r="AH25" s="67">
        <v>0.98799999999999999</v>
      </c>
      <c r="AI25" s="68" t="s">
        <v>339</v>
      </c>
      <c r="AJ25" s="69">
        <v>1.3765369999999999E-2</v>
      </c>
      <c r="AK25" s="69" t="s">
        <v>339</v>
      </c>
      <c r="AL25" s="70">
        <v>0.97499999999999998</v>
      </c>
      <c r="AM25" s="70" t="s">
        <v>339</v>
      </c>
      <c r="AO25" s="2"/>
    </row>
    <row r="26" spans="1:41" ht="18.75" customHeight="1" thickBot="1" x14ac:dyDescent="0.45">
      <c r="A26" s="47" t="s">
        <v>13</v>
      </c>
      <c r="B26" s="38">
        <v>573256</v>
      </c>
      <c r="C26" s="48" t="s">
        <v>333</v>
      </c>
      <c r="D26" s="71">
        <v>191.35999999999999</v>
      </c>
      <c r="E26" s="72">
        <v>13.67</v>
      </c>
      <c r="F26" s="72">
        <v>1.8</v>
      </c>
      <c r="G26" s="72">
        <f t="shared" si="0"/>
        <v>206.82999999999998</v>
      </c>
      <c r="H26" s="73">
        <v>212.04300000000001</v>
      </c>
      <c r="I26" s="74">
        <f t="shared" si="1"/>
        <v>20.683000000000021</v>
      </c>
      <c r="J26" s="75">
        <v>3.6</v>
      </c>
      <c r="K26" s="76">
        <v>0</v>
      </c>
      <c r="L26" s="77">
        <v>4.4800000000000004</v>
      </c>
      <c r="M26" s="78">
        <f t="shared" si="2"/>
        <v>220.12299999999999</v>
      </c>
      <c r="N26" s="78">
        <v>13.67</v>
      </c>
      <c r="O26" s="79">
        <v>7.2</v>
      </c>
      <c r="P26" s="79">
        <f t="shared" si="3"/>
        <v>240.99299999999997</v>
      </c>
      <c r="Q26" s="58" t="s">
        <v>339</v>
      </c>
      <c r="R26" s="59">
        <v>4</v>
      </c>
      <c r="S26" s="60">
        <v>7.2</v>
      </c>
      <c r="T26" s="61" t="s">
        <v>339</v>
      </c>
      <c r="U26" s="61" t="s">
        <v>335</v>
      </c>
      <c r="V26" s="61" t="s">
        <v>335</v>
      </c>
      <c r="W26" s="61" t="s">
        <v>335</v>
      </c>
      <c r="X26" s="61" t="s">
        <v>339</v>
      </c>
      <c r="Y26" s="61">
        <v>4</v>
      </c>
      <c r="Z26" s="62">
        <v>0</v>
      </c>
      <c r="AA26" s="63" t="s">
        <v>339</v>
      </c>
      <c r="AB26" s="64">
        <v>2.617015E-2</v>
      </c>
      <c r="AC26" s="64" t="s">
        <v>335</v>
      </c>
      <c r="AD26" s="65">
        <v>0.13568377500000001</v>
      </c>
      <c r="AE26" s="65" t="s">
        <v>335</v>
      </c>
      <c r="AF26" s="66">
        <v>6.0506299999999999E-2</v>
      </c>
      <c r="AG26" s="66" t="s">
        <v>339</v>
      </c>
      <c r="AH26" s="67">
        <v>0.99213978999999985</v>
      </c>
      <c r="AI26" s="68" t="s">
        <v>339</v>
      </c>
      <c r="AJ26" s="69">
        <v>2.652206E-2</v>
      </c>
      <c r="AK26" s="69" t="s">
        <v>335</v>
      </c>
      <c r="AL26" s="70">
        <v>0.91</v>
      </c>
      <c r="AM26" s="70" t="s">
        <v>339</v>
      </c>
      <c r="AO26" s="2"/>
    </row>
    <row r="27" spans="1:41" ht="18.75" customHeight="1" thickBot="1" x14ac:dyDescent="0.45">
      <c r="A27" s="47" t="s">
        <v>14</v>
      </c>
      <c r="B27" s="38">
        <v>572195</v>
      </c>
      <c r="C27" s="48" t="s">
        <v>333</v>
      </c>
      <c r="D27" s="71">
        <v>191.35999999999999</v>
      </c>
      <c r="E27" s="72">
        <v>0</v>
      </c>
      <c r="F27" s="72">
        <v>1.2</v>
      </c>
      <c r="G27" s="72">
        <f t="shared" si="0"/>
        <v>192.55999999999997</v>
      </c>
      <c r="H27" s="73">
        <v>210.61600000000001</v>
      </c>
      <c r="I27" s="74">
        <f t="shared" si="1"/>
        <v>19.256000000000029</v>
      </c>
      <c r="J27" s="75">
        <v>3.6</v>
      </c>
      <c r="K27" s="76">
        <v>0</v>
      </c>
      <c r="L27" s="77">
        <v>4.4800000000000004</v>
      </c>
      <c r="M27" s="78">
        <f t="shared" si="2"/>
        <v>218.696</v>
      </c>
      <c r="N27" s="81">
        <v>0</v>
      </c>
      <c r="O27" s="79">
        <v>0</v>
      </c>
      <c r="P27" s="79">
        <f t="shared" si="3"/>
        <v>218.696</v>
      </c>
      <c r="Q27" s="58" t="s">
        <v>335</v>
      </c>
      <c r="R27" s="59" t="s">
        <v>349</v>
      </c>
      <c r="S27" s="60">
        <v>0</v>
      </c>
      <c r="T27" s="61" t="s">
        <v>339</v>
      </c>
      <c r="U27" s="61" t="s">
        <v>339</v>
      </c>
      <c r="V27" s="61" t="s">
        <v>339</v>
      </c>
      <c r="W27" s="61" t="s">
        <v>335</v>
      </c>
      <c r="X27" s="61" t="s">
        <v>335</v>
      </c>
      <c r="Y27" s="61" t="s">
        <v>349</v>
      </c>
      <c r="Z27" s="62">
        <v>2.6830499999999998E-3</v>
      </c>
      <c r="AA27" s="63" t="s">
        <v>335</v>
      </c>
      <c r="AB27" s="64">
        <v>2.4007150000000001E-2</v>
      </c>
      <c r="AC27" s="64" t="s">
        <v>339</v>
      </c>
      <c r="AD27" s="65">
        <v>0.47175745000000002</v>
      </c>
      <c r="AE27" s="65" t="s">
        <v>335</v>
      </c>
      <c r="AF27" s="66">
        <v>6.6005025000000009E-2</v>
      </c>
      <c r="AG27" s="66" t="s">
        <v>339</v>
      </c>
      <c r="AH27" s="67">
        <v>0.95085124499999996</v>
      </c>
      <c r="AI27" s="68" t="s">
        <v>335</v>
      </c>
      <c r="AJ27" s="69">
        <v>2.119091E-2</v>
      </c>
      <c r="AK27" s="69" t="s">
        <v>335</v>
      </c>
      <c r="AL27" s="70">
        <v>0.81</v>
      </c>
      <c r="AM27" s="70" t="s">
        <v>339</v>
      </c>
      <c r="AO27" s="2"/>
    </row>
    <row r="28" spans="1:41" ht="18.75" customHeight="1" thickBot="1" x14ac:dyDescent="0.45">
      <c r="A28" s="47" t="s">
        <v>15</v>
      </c>
      <c r="B28" s="38">
        <v>4487907</v>
      </c>
      <c r="C28" s="48" t="s">
        <v>333</v>
      </c>
      <c r="D28" s="71">
        <v>214.92</v>
      </c>
      <c r="E28" s="72">
        <v>0</v>
      </c>
      <c r="F28" s="72">
        <v>0.6</v>
      </c>
      <c r="G28" s="72">
        <f t="shared" si="0"/>
        <v>215.51999999999998</v>
      </c>
      <c r="H28" s="73">
        <v>236.47200000000001</v>
      </c>
      <c r="I28" s="74">
        <f t="shared" si="1"/>
        <v>21.552000000000021</v>
      </c>
      <c r="J28" s="75">
        <v>3.6</v>
      </c>
      <c r="K28" s="76">
        <v>0</v>
      </c>
      <c r="L28" s="77">
        <v>4.4800000000000004</v>
      </c>
      <c r="M28" s="78">
        <f t="shared" si="2"/>
        <v>244.55199999999999</v>
      </c>
      <c r="N28" s="81">
        <v>0</v>
      </c>
      <c r="O28" s="79">
        <v>3.6</v>
      </c>
      <c r="P28" s="79">
        <f t="shared" si="3"/>
        <v>248.15199999999999</v>
      </c>
      <c r="Q28" s="58" t="s">
        <v>339</v>
      </c>
      <c r="R28" s="59">
        <v>2</v>
      </c>
      <c r="S28" s="60">
        <v>3.6</v>
      </c>
      <c r="T28" s="61" t="s">
        <v>339</v>
      </c>
      <c r="U28" s="61" t="s">
        <v>335</v>
      </c>
      <c r="V28" s="61" t="s">
        <v>335</v>
      </c>
      <c r="W28" s="61" t="s">
        <v>335</v>
      </c>
      <c r="X28" s="61" t="s">
        <v>339</v>
      </c>
      <c r="Y28" s="61">
        <v>2</v>
      </c>
      <c r="Z28" s="62">
        <v>0</v>
      </c>
      <c r="AA28" s="63" t="s">
        <v>339</v>
      </c>
      <c r="AB28" s="64">
        <v>0.12971155000000001</v>
      </c>
      <c r="AC28" s="64" t="s">
        <v>335</v>
      </c>
      <c r="AD28" s="65">
        <v>0.15054487500000002</v>
      </c>
      <c r="AE28" s="65" t="s">
        <v>335</v>
      </c>
      <c r="AF28" s="66" t="s">
        <v>356</v>
      </c>
      <c r="AG28" s="66" t="s">
        <v>356</v>
      </c>
      <c r="AH28" s="67">
        <v>1</v>
      </c>
      <c r="AI28" s="68" t="s">
        <v>339</v>
      </c>
      <c r="AJ28" s="69">
        <v>1.9148000000000002E-2</v>
      </c>
      <c r="AK28" s="69" t="s">
        <v>335</v>
      </c>
      <c r="AL28" s="70" t="s">
        <v>340</v>
      </c>
      <c r="AM28" s="70" t="s">
        <v>335</v>
      </c>
      <c r="AO28" s="2"/>
    </row>
    <row r="29" spans="1:41" ht="18.75" customHeight="1" thickBot="1" x14ac:dyDescent="0.45">
      <c r="A29" s="47" t="s">
        <v>16</v>
      </c>
      <c r="B29" s="38">
        <v>4476603</v>
      </c>
      <c r="C29" s="48" t="s">
        <v>333</v>
      </c>
      <c r="D29" s="71">
        <v>212.04</v>
      </c>
      <c r="E29" s="72">
        <v>13.67</v>
      </c>
      <c r="F29" s="72">
        <v>1.8</v>
      </c>
      <c r="G29" s="72">
        <f t="shared" si="0"/>
        <v>227.51</v>
      </c>
      <c r="H29" s="73">
        <v>234.791</v>
      </c>
      <c r="I29" s="74">
        <f t="shared" si="1"/>
        <v>22.751000000000005</v>
      </c>
      <c r="J29" s="75">
        <v>3.6</v>
      </c>
      <c r="K29" s="76">
        <v>0</v>
      </c>
      <c r="L29" s="77">
        <v>4.4800000000000004</v>
      </c>
      <c r="M29" s="78">
        <f t="shared" si="2"/>
        <v>242.87099999999998</v>
      </c>
      <c r="N29" s="78">
        <v>13.67</v>
      </c>
      <c r="O29" s="79">
        <v>10.8</v>
      </c>
      <c r="P29" s="79">
        <f t="shared" si="3"/>
        <v>267.34100000000001</v>
      </c>
      <c r="Q29" s="58" t="s">
        <v>339</v>
      </c>
      <c r="R29" s="59">
        <v>6</v>
      </c>
      <c r="S29" s="60">
        <v>10.8</v>
      </c>
      <c r="T29" s="61" t="s">
        <v>339</v>
      </c>
      <c r="U29" s="61" t="s">
        <v>335</v>
      </c>
      <c r="V29" s="61" t="s">
        <v>335</v>
      </c>
      <c r="W29" s="61" t="s">
        <v>335</v>
      </c>
      <c r="X29" s="61" t="s">
        <v>339</v>
      </c>
      <c r="Y29" s="61">
        <v>6</v>
      </c>
      <c r="Z29" s="62">
        <v>0</v>
      </c>
      <c r="AA29" s="63" t="s">
        <v>339</v>
      </c>
      <c r="AB29" s="64">
        <v>1.5690300000000001E-2</v>
      </c>
      <c r="AC29" s="64" t="s">
        <v>339</v>
      </c>
      <c r="AD29" s="65">
        <v>8.4445674999999998E-2</v>
      </c>
      <c r="AE29" s="65" t="s">
        <v>339</v>
      </c>
      <c r="AF29" s="66">
        <v>7.7160675000000012E-2</v>
      </c>
      <c r="AG29" s="66" t="s">
        <v>339</v>
      </c>
      <c r="AH29" s="67">
        <v>0.99450549500000007</v>
      </c>
      <c r="AI29" s="68" t="s">
        <v>339</v>
      </c>
      <c r="AJ29" s="69">
        <v>2.503124E-2</v>
      </c>
      <c r="AK29" s="69" t="s">
        <v>335</v>
      </c>
      <c r="AL29" s="70">
        <v>0.96499999999999997</v>
      </c>
      <c r="AM29" s="70" t="s">
        <v>339</v>
      </c>
      <c r="AO29" s="2"/>
    </row>
    <row r="30" spans="1:41" ht="18.75" customHeight="1" thickBot="1" x14ac:dyDescent="0.45">
      <c r="A30" s="82" t="s">
        <v>289</v>
      </c>
      <c r="B30" s="38">
        <v>737828</v>
      </c>
      <c r="C30" s="48" t="s">
        <v>333</v>
      </c>
      <c r="D30" s="71">
        <v>213.32</v>
      </c>
      <c r="E30" s="72">
        <v>13.67</v>
      </c>
      <c r="F30" s="72">
        <v>3</v>
      </c>
      <c r="G30" s="72">
        <f t="shared" si="0"/>
        <v>229.98999999999998</v>
      </c>
      <c r="H30" s="73">
        <v>236.31900000000002</v>
      </c>
      <c r="I30" s="74">
        <f t="shared" si="1"/>
        <v>22.999000000000024</v>
      </c>
      <c r="J30" s="75">
        <v>3.6</v>
      </c>
      <c r="K30" s="76">
        <v>0</v>
      </c>
      <c r="L30" s="77">
        <v>4.4800000000000004</v>
      </c>
      <c r="M30" s="78">
        <f t="shared" si="2"/>
        <v>244.399</v>
      </c>
      <c r="N30" s="78">
        <v>13.67</v>
      </c>
      <c r="O30" s="79">
        <v>9</v>
      </c>
      <c r="P30" s="79">
        <f t="shared" si="3"/>
        <v>267.06900000000002</v>
      </c>
      <c r="Q30" s="58" t="s">
        <v>339</v>
      </c>
      <c r="R30" s="59">
        <v>5</v>
      </c>
      <c r="S30" s="60">
        <v>9</v>
      </c>
      <c r="T30" s="61" t="s">
        <v>339</v>
      </c>
      <c r="U30" s="61" t="s">
        <v>335</v>
      </c>
      <c r="V30" s="61" t="s">
        <v>335</v>
      </c>
      <c r="W30" s="61" t="s">
        <v>335</v>
      </c>
      <c r="X30" s="61" t="s">
        <v>339</v>
      </c>
      <c r="Y30" s="61">
        <v>5</v>
      </c>
      <c r="Z30" s="62">
        <v>0</v>
      </c>
      <c r="AA30" s="63" t="s">
        <v>339</v>
      </c>
      <c r="AB30" s="64">
        <v>3.8802050000000005E-2</v>
      </c>
      <c r="AC30" s="64" t="s">
        <v>335</v>
      </c>
      <c r="AD30" s="65">
        <v>0.1328279</v>
      </c>
      <c r="AE30" s="65" t="s">
        <v>335</v>
      </c>
      <c r="AF30" s="66">
        <v>4.5047749999999998E-2</v>
      </c>
      <c r="AG30" s="66" t="s">
        <v>339</v>
      </c>
      <c r="AH30" s="67">
        <v>1</v>
      </c>
      <c r="AI30" s="68" t="s">
        <v>339</v>
      </c>
      <c r="AJ30" s="69">
        <v>1.005666E-2</v>
      </c>
      <c r="AK30" s="69" t="s">
        <v>339</v>
      </c>
      <c r="AL30" s="70">
        <v>0.755</v>
      </c>
      <c r="AM30" s="70" t="s">
        <v>339</v>
      </c>
      <c r="AO30" s="2"/>
    </row>
    <row r="31" spans="1:41" ht="18.75" customHeight="1" thickBot="1" x14ac:dyDescent="0.45">
      <c r="A31" s="47" t="s">
        <v>17</v>
      </c>
      <c r="B31" s="38">
        <v>164160</v>
      </c>
      <c r="C31" s="48" t="s">
        <v>333</v>
      </c>
      <c r="D31" s="71">
        <v>217.41</v>
      </c>
      <c r="E31" s="72">
        <v>13.67</v>
      </c>
      <c r="F31" s="72">
        <v>2.4</v>
      </c>
      <c r="G31" s="72">
        <f t="shared" si="0"/>
        <v>233.48</v>
      </c>
      <c r="H31" s="73">
        <v>240.75800000000001</v>
      </c>
      <c r="I31" s="74">
        <f t="shared" si="1"/>
        <v>23.348000000000013</v>
      </c>
      <c r="J31" s="75">
        <v>3.6</v>
      </c>
      <c r="K31" s="76">
        <v>0</v>
      </c>
      <c r="L31" s="77">
        <v>4.4800000000000004</v>
      </c>
      <c r="M31" s="78">
        <f t="shared" si="2"/>
        <v>248.83799999999999</v>
      </c>
      <c r="N31" s="78">
        <v>13.67</v>
      </c>
      <c r="O31" s="79">
        <v>9</v>
      </c>
      <c r="P31" s="79">
        <f t="shared" si="3"/>
        <v>271.50799999999998</v>
      </c>
      <c r="Q31" s="58" t="s">
        <v>339</v>
      </c>
      <c r="R31" s="59">
        <v>5</v>
      </c>
      <c r="S31" s="60">
        <v>9</v>
      </c>
      <c r="T31" s="61" t="s">
        <v>339</v>
      </c>
      <c r="U31" s="61" t="s">
        <v>335</v>
      </c>
      <c r="V31" s="61" t="s">
        <v>335</v>
      </c>
      <c r="W31" s="61" t="s">
        <v>335</v>
      </c>
      <c r="X31" s="61" t="s">
        <v>339</v>
      </c>
      <c r="Y31" s="61">
        <v>5</v>
      </c>
      <c r="Z31" s="62">
        <v>0</v>
      </c>
      <c r="AA31" s="63" t="s">
        <v>339</v>
      </c>
      <c r="AB31" s="64">
        <v>1.3878474999999999E-2</v>
      </c>
      <c r="AC31" s="64" t="s">
        <v>339</v>
      </c>
      <c r="AD31" s="65">
        <v>1.30148E-2</v>
      </c>
      <c r="AE31" s="65" t="s">
        <v>339</v>
      </c>
      <c r="AF31" s="66">
        <v>3.7700499999999998E-2</v>
      </c>
      <c r="AG31" s="66" t="s">
        <v>339</v>
      </c>
      <c r="AH31" s="67">
        <v>0.91231883999999996</v>
      </c>
      <c r="AI31" s="68" t="s">
        <v>335</v>
      </c>
      <c r="AJ31" s="69">
        <v>1.9896520000000001E-2</v>
      </c>
      <c r="AK31" s="69" t="s">
        <v>335</v>
      </c>
      <c r="AL31" s="70">
        <v>0.83</v>
      </c>
      <c r="AM31" s="70" t="s">
        <v>339</v>
      </c>
      <c r="AO31" s="2"/>
    </row>
    <row r="32" spans="1:41" ht="18.75" customHeight="1" thickBot="1" x14ac:dyDescent="0.45">
      <c r="A32" s="47" t="s">
        <v>18</v>
      </c>
      <c r="B32" s="38">
        <v>4506006</v>
      </c>
      <c r="C32" s="48" t="s">
        <v>333</v>
      </c>
      <c r="D32" s="71">
        <v>220.53</v>
      </c>
      <c r="E32" s="72">
        <v>13.67</v>
      </c>
      <c r="F32" s="72">
        <v>1.8</v>
      </c>
      <c r="G32" s="72">
        <f t="shared" si="0"/>
        <v>236</v>
      </c>
      <c r="H32" s="73">
        <v>244.13000000000002</v>
      </c>
      <c r="I32" s="74">
        <f t="shared" si="1"/>
        <v>23.600000000000023</v>
      </c>
      <c r="J32" s="75">
        <v>3.6</v>
      </c>
      <c r="K32" s="76">
        <v>0</v>
      </c>
      <c r="L32" s="77">
        <v>4.4800000000000004</v>
      </c>
      <c r="M32" s="78">
        <f t="shared" si="2"/>
        <v>252.21</v>
      </c>
      <c r="N32" s="78">
        <v>13.67</v>
      </c>
      <c r="O32" s="79">
        <v>10.8</v>
      </c>
      <c r="P32" s="79">
        <f t="shared" si="3"/>
        <v>276.68</v>
      </c>
      <c r="Q32" s="58" t="s">
        <v>339</v>
      </c>
      <c r="R32" s="59">
        <v>6</v>
      </c>
      <c r="S32" s="60">
        <v>10.8</v>
      </c>
      <c r="T32" s="61" t="s">
        <v>339</v>
      </c>
      <c r="U32" s="61" t="s">
        <v>335</v>
      </c>
      <c r="V32" s="61" t="s">
        <v>335</v>
      </c>
      <c r="W32" s="61" t="s">
        <v>335</v>
      </c>
      <c r="X32" s="61" t="s">
        <v>339</v>
      </c>
      <c r="Y32" s="61">
        <v>6</v>
      </c>
      <c r="Z32" s="62">
        <v>0</v>
      </c>
      <c r="AA32" s="63" t="s">
        <v>339</v>
      </c>
      <c r="AB32" s="64">
        <v>4.3354399999999994E-2</v>
      </c>
      <c r="AC32" s="64" t="s">
        <v>335</v>
      </c>
      <c r="AD32" s="65">
        <v>0</v>
      </c>
      <c r="AE32" s="65" t="s">
        <v>339</v>
      </c>
      <c r="AF32" s="66">
        <v>7.3375424999999994E-2</v>
      </c>
      <c r="AG32" s="66" t="s">
        <v>339</v>
      </c>
      <c r="AH32" s="67">
        <v>0.99264705999999991</v>
      </c>
      <c r="AI32" s="68" t="s">
        <v>339</v>
      </c>
      <c r="AJ32" s="69">
        <v>1.0911880000000001E-2</v>
      </c>
      <c r="AK32" s="69" t="s">
        <v>339</v>
      </c>
      <c r="AL32" s="70">
        <v>0.89500000000000002</v>
      </c>
      <c r="AM32" s="70" t="s">
        <v>339</v>
      </c>
      <c r="AO32" s="2"/>
    </row>
    <row r="33" spans="1:41" ht="18.75" customHeight="1" thickBot="1" x14ac:dyDescent="0.45">
      <c r="A33" s="47" t="s">
        <v>19</v>
      </c>
      <c r="B33" s="38">
        <v>4485106</v>
      </c>
      <c r="C33" s="48" t="s">
        <v>333</v>
      </c>
      <c r="D33" s="71">
        <v>204.67</v>
      </c>
      <c r="E33" s="72">
        <v>13.67</v>
      </c>
      <c r="F33" s="72">
        <v>2.4</v>
      </c>
      <c r="G33" s="72">
        <f t="shared" si="0"/>
        <v>220.73999999999998</v>
      </c>
      <c r="H33" s="73">
        <v>226.744</v>
      </c>
      <c r="I33" s="74">
        <f t="shared" si="1"/>
        <v>22.074000000000012</v>
      </c>
      <c r="J33" s="75">
        <v>3.6</v>
      </c>
      <c r="K33" s="76">
        <v>0</v>
      </c>
      <c r="L33" s="77">
        <v>4.4800000000000004</v>
      </c>
      <c r="M33" s="78">
        <f t="shared" si="2"/>
        <v>234.82399999999998</v>
      </c>
      <c r="N33" s="78">
        <v>13.67</v>
      </c>
      <c r="O33" s="79">
        <v>9</v>
      </c>
      <c r="P33" s="79">
        <f t="shared" si="3"/>
        <v>257.49399999999997</v>
      </c>
      <c r="Q33" s="58" t="s">
        <v>339</v>
      </c>
      <c r="R33" s="59">
        <v>5</v>
      </c>
      <c r="S33" s="60">
        <v>9</v>
      </c>
      <c r="T33" s="61" t="s">
        <v>339</v>
      </c>
      <c r="U33" s="61" t="s">
        <v>335</v>
      </c>
      <c r="V33" s="61" t="s">
        <v>335</v>
      </c>
      <c r="W33" s="61" t="s">
        <v>335</v>
      </c>
      <c r="X33" s="61" t="s">
        <v>339</v>
      </c>
      <c r="Y33" s="61">
        <v>5</v>
      </c>
      <c r="Z33" s="62">
        <v>0</v>
      </c>
      <c r="AA33" s="63" t="s">
        <v>339</v>
      </c>
      <c r="AB33" s="64">
        <v>2.3717024999999999E-2</v>
      </c>
      <c r="AC33" s="64" t="s">
        <v>339</v>
      </c>
      <c r="AD33" s="65">
        <v>0</v>
      </c>
      <c r="AE33" s="65" t="s">
        <v>339</v>
      </c>
      <c r="AF33" s="66">
        <v>8.941049999999999E-2</v>
      </c>
      <c r="AG33" s="66" t="s">
        <v>335</v>
      </c>
      <c r="AH33" s="67">
        <v>0.97158250999999995</v>
      </c>
      <c r="AI33" s="68" t="s">
        <v>335</v>
      </c>
      <c r="AJ33" s="69">
        <v>1.46102E-2</v>
      </c>
      <c r="AK33" s="69" t="s">
        <v>339</v>
      </c>
      <c r="AL33" s="70">
        <v>0.84499999999999997</v>
      </c>
      <c r="AM33" s="70" t="s">
        <v>339</v>
      </c>
      <c r="AO33" s="2"/>
    </row>
    <row r="34" spans="1:41" ht="18.75" customHeight="1" thickBot="1" x14ac:dyDescent="0.45">
      <c r="A34" s="47" t="s">
        <v>20</v>
      </c>
      <c r="B34" s="38">
        <v>251836</v>
      </c>
      <c r="C34" s="48" t="s">
        <v>333</v>
      </c>
      <c r="D34" s="71">
        <v>212.98999999999998</v>
      </c>
      <c r="E34" s="72">
        <v>13.67</v>
      </c>
      <c r="F34" s="72">
        <v>2.4</v>
      </c>
      <c r="G34" s="72">
        <f t="shared" si="0"/>
        <v>229.05999999999997</v>
      </c>
      <c r="H34" s="73">
        <v>235.89599999999999</v>
      </c>
      <c r="I34" s="74">
        <f t="shared" si="1"/>
        <v>22.906000000000006</v>
      </c>
      <c r="J34" s="75">
        <v>3.6</v>
      </c>
      <c r="K34" s="76">
        <v>0</v>
      </c>
      <c r="L34" s="77">
        <v>4.4800000000000004</v>
      </c>
      <c r="M34" s="78">
        <f t="shared" si="2"/>
        <v>243.97599999999997</v>
      </c>
      <c r="N34" s="78">
        <v>13.67</v>
      </c>
      <c r="O34" s="79">
        <v>12.6</v>
      </c>
      <c r="P34" s="79">
        <f t="shared" si="3"/>
        <v>270.24599999999998</v>
      </c>
      <c r="Q34" s="58" t="s">
        <v>339</v>
      </c>
      <c r="R34" s="59">
        <v>7</v>
      </c>
      <c r="S34" s="60">
        <v>12.6</v>
      </c>
      <c r="T34" s="61" t="s">
        <v>339</v>
      </c>
      <c r="U34" s="61" t="s">
        <v>335</v>
      </c>
      <c r="V34" s="61" t="s">
        <v>335</v>
      </c>
      <c r="W34" s="61" t="s">
        <v>335</v>
      </c>
      <c r="X34" s="61" t="s">
        <v>339</v>
      </c>
      <c r="Y34" s="61">
        <v>7</v>
      </c>
      <c r="Z34" s="62">
        <v>0</v>
      </c>
      <c r="AA34" s="63" t="s">
        <v>339</v>
      </c>
      <c r="AB34" s="64">
        <v>1.03906E-2</v>
      </c>
      <c r="AC34" s="64" t="s">
        <v>339</v>
      </c>
      <c r="AD34" s="65">
        <v>2.5796850000000003E-2</v>
      </c>
      <c r="AE34" s="65" t="s">
        <v>339</v>
      </c>
      <c r="AF34" s="66">
        <v>6.4955150000000003E-2</v>
      </c>
      <c r="AG34" s="66" t="s">
        <v>339</v>
      </c>
      <c r="AH34" s="67">
        <v>0.98780488000000011</v>
      </c>
      <c r="AI34" s="68" t="s">
        <v>339</v>
      </c>
      <c r="AJ34" s="69">
        <v>1.1185860000000001E-2</v>
      </c>
      <c r="AK34" s="69" t="s">
        <v>339</v>
      </c>
      <c r="AL34" s="70">
        <v>0.88500000000000001</v>
      </c>
      <c r="AM34" s="70" t="s">
        <v>339</v>
      </c>
      <c r="AO34" s="2"/>
    </row>
    <row r="35" spans="1:41" ht="18.75" customHeight="1" thickBot="1" x14ac:dyDescent="0.45">
      <c r="A35" s="47" t="s">
        <v>254</v>
      </c>
      <c r="B35" s="38">
        <v>585467</v>
      </c>
      <c r="C35" s="48" t="s">
        <v>333</v>
      </c>
      <c r="D35" s="71">
        <v>218.04999999999998</v>
      </c>
      <c r="E35" s="72">
        <v>13.67</v>
      </c>
      <c r="F35" s="72">
        <v>2.4</v>
      </c>
      <c r="G35" s="72">
        <f t="shared" si="0"/>
        <v>234.11999999999998</v>
      </c>
      <c r="H35" s="73">
        <v>241.46199999999999</v>
      </c>
      <c r="I35" s="74">
        <f t="shared" si="1"/>
        <v>23.412000000000006</v>
      </c>
      <c r="J35" s="75">
        <v>3.6</v>
      </c>
      <c r="K35" s="76">
        <v>0</v>
      </c>
      <c r="L35" s="77">
        <v>4.4800000000000004</v>
      </c>
      <c r="M35" s="78">
        <f t="shared" si="2"/>
        <v>249.54199999999997</v>
      </c>
      <c r="N35" s="78">
        <v>13.67</v>
      </c>
      <c r="O35" s="79">
        <v>9</v>
      </c>
      <c r="P35" s="79">
        <f t="shared" si="3"/>
        <v>272.21199999999999</v>
      </c>
      <c r="Q35" s="58" t="s">
        <v>339</v>
      </c>
      <c r="R35" s="59">
        <v>5</v>
      </c>
      <c r="S35" s="60">
        <v>9</v>
      </c>
      <c r="T35" s="61" t="s">
        <v>339</v>
      </c>
      <c r="U35" s="61" t="s">
        <v>335</v>
      </c>
      <c r="V35" s="61" t="s">
        <v>335</v>
      </c>
      <c r="W35" s="61" t="s">
        <v>335</v>
      </c>
      <c r="X35" s="61" t="s">
        <v>339</v>
      </c>
      <c r="Y35" s="61">
        <v>5</v>
      </c>
      <c r="Z35" s="62">
        <v>0</v>
      </c>
      <c r="AA35" s="63" t="s">
        <v>339</v>
      </c>
      <c r="AB35" s="64">
        <v>2.6620024999999999E-2</v>
      </c>
      <c r="AC35" s="64" t="s">
        <v>335</v>
      </c>
      <c r="AD35" s="65">
        <v>1.7628249999999998E-2</v>
      </c>
      <c r="AE35" s="65" t="s">
        <v>339</v>
      </c>
      <c r="AF35" s="66">
        <v>6.2160799999999988E-2</v>
      </c>
      <c r="AG35" s="66" t="s">
        <v>339</v>
      </c>
      <c r="AH35" s="67">
        <v>0.97564102500000005</v>
      </c>
      <c r="AI35" s="68" t="s">
        <v>335</v>
      </c>
      <c r="AJ35" s="69">
        <v>6.7419700000000008E-3</v>
      </c>
      <c r="AK35" s="69" t="s">
        <v>339</v>
      </c>
      <c r="AL35" s="70">
        <v>0.75</v>
      </c>
      <c r="AM35" s="70" t="s">
        <v>339</v>
      </c>
      <c r="AO35" s="2"/>
    </row>
    <row r="36" spans="1:41" ht="18.75" customHeight="1" thickBot="1" x14ac:dyDescent="0.45">
      <c r="A36" s="47" t="s">
        <v>21</v>
      </c>
      <c r="B36" s="38">
        <v>409910</v>
      </c>
      <c r="C36" s="48" t="s">
        <v>333</v>
      </c>
      <c r="D36" s="71">
        <v>215.82</v>
      </c>
      <c r="E36" s="72">
        <v>13.67</v>
      </c>
      <c r="F36" s="72">
        <v>3</v>
      </c>
      <c r="G36" s="72">
        <f t="shared" si="0"/>
        <v>232.48999999999998</v>
      </c>
      <c r="H36" s="73">
        <v>239.06900000000002</v>
      </c>
      <c r="I36" s="74">
        <f t="shared" si="1"/>
        <v>23.249000000000024</v>
      </c>
      <c r="J36" s="75">
        <v>3.6</v>
      </c>
      <c r="K36" s="76">
        <v>0</v>
      </c>
      <c r="L36" s="77">
        <v>4.4800000000000004</v>
      </c>
      <c r="M36" s="78">
        <f t="shared" si="2"/>
        <v>247.149</v>
      </c>
      <c r="N36" s="78">
        <v>13.67</v>
      </c>
      <c r="O36" s="79">
        <v>9</v>
      </c>
      <c r="P36" s="79">
        <f t="shared" si="3"/>
        <v>269.81900000000002</v>
      </c>
      <c r="Q36" s="58" t="s">
        <v>339</v>
      </c>
      <c r="R36" s="59">
        <v>5</v>
      </c>
      <c r="S36" s="60">
        <v>9</v>
      </c>
      <c r="T36" s="61" t="s">
        <v>339</v>
      </c>
      <c r="U36" s="61" t="s">
        <v>335</v>
      </c>
      <c r="V36" s="61" t="s">
        <v>335</v>
      </c>
      <c r="W36" s="61" t="s">
        <v>335</v>
      </c>
      <c r="X36" s="61" t="s">
        <v>339</v>
      </c>
      <c r="Y36" s="61">
        <v>5</v>
      </c>
      <c r="Z36" s="62">
        <v>0</v>
      </c>
      <c r="AA36" s="63" t="s">
        <v>339</v>
      </c>
      <c r="AB36" s="64">
        <v>2.8431574999999994E-2</v>
      </c>
      <c r="AC36" s="64" t="s">
        <v>335</v>
      </c>
      <c r="AD36" s="65">
        <v>0</v>
      </c>
      <c r="AE36" s="65" t="s">
        <v>339</v>
      </c>
      <c r="AF36" s="66">
        <v>5.1101124999999997E-2</v>
      </c>
      <c r="AG36" s="66" t="s">
        <v>339</v>
      </c>
      <c r="AH36" s="67">
        <v>0.93201569500000003</v>
      </c>
      <c r="AI36" s="68" t="s">
        <v>335</v>
      </c>
      <c r="AJ36" s="69">
        <v>1.455682E-2</v>
      </c>
      <c r="AK36" s="69" t="s">
        <v>339</v>
      </c>
      <c r="AL36" s="70">
        <v>0.97499999999999998</v>
      </c>
      <c r="AM36" s="70" t="s">
        <v>339</v>
      </c>
      <c r="AO36" s="2"/>
    </row>
    <row r="37" spans="1:41" ht="18.75" customHeight="1" thickBot="1" x14ac:dyDescent="0.45">
      <c r="A37" s="47" t="s">
        <v>421</v>
      </c>
      <c r="B37" s="237">
        <v>884642</v>
      </c>
      <c r="C37" s="48" t="s">
        <v>333</v>
      </c>
      <c r="D37" s="71">
        <v>205.45999999999998</v>
      </c>
      <c r="E37" s="72">
        <v>13.67</v>
      </c>
      <c r="F37" s="72">
        <v>2.4</v>
      </c>
      <c r="G37" s="72">
        <f t="shared" si="0"/>
        <v>221.52999999999997</v>
      </c>
      <c r="H37" s="73">
        <v>227.613</v>
      </c>
      <c r="I37" s="74">
        <f t="shared" si="1"/>
        <v>22.15300000000002</v>
      </c>
      <c r="J37" s="75">
        <v>3.6</v>
      </c>
      <c r="K37" s="76">
        <v>0</v>
      </c>
      <c r="L37" s="77">
        <v>4.4800000000000004</v>
      </c>
      <c r="M37" s="78">
        <f t="shared" si="2"/>
        <v>235.69299999999998</v>
      </c>
      <c r="N37" s="78">
        <v>13.67</v>
      </c>
      <c r="O37" s="79">
        <v>9</v>
      </c>
      <c r="P37" s="79">
        <f t="shared" si="3"/>
        <v>258.36299999999994</v>
      </c>
      <c r="Q37" s="58" t="s">
        <v>339</v>
      </c>
      <c r="R37" s="59">
        <v>5</v>
      </c>
      <c r="S37" s="60">
        <v>9</v>
      </c>
      <c r="T37" s="80" t="s">
        <v>339</v>
      </c>
      <c r="U37" s="80" t="s">
        <v>335</v>
      </c>
      <c r="V37" s="80" t="s">
        <v>335</v>
      </c>
      <c r="W37" s="61" t="s">
        <v>335</v>
      </c>
      <c r="X37" s="61" t="s">
        <v>339</v>
      </c>
      <c r="Y37" s="61">
        <v>5</v>
      </c>
      <c r="Z37" s="62">
        <v>3.0487750000000001E-3</v>
      </c>
      <c r="AA37" s="63" t="s">
        <v>335</v>
      </c>
      <c r="AB37" s="64">
        <v>0</v>
      </c>
      <c r="AC37" s="64" t="s">
        <v>339</v>
      </c>
      <c r="AD37" s="65">
        <v>8.2560949999999994E-2</v>
      </c>
      <c r="AE37" s="65" t="s">
        <v>339</v>
      </c>
      <c r="AF37" s="66">
        <v>5.1425125000000002E-2</v>
      </c>
      <c r="AG37" s="66" t="s">
        <v>339</v>
      </c>
      <c r="AH37" s="67">
        <v>0.9939759050000001</v>
      </c>
      <c r="AI37" s="68" t="s">
        <v>339</v>
      </c>
      <c r="AJ37" s="69">
        <v>3.6828E-2</v>
      </c>
      <c r="AK37" s="69" t="s">
        <v>335</v>
      </c>
      <c r="AL37" s="70">
        <v>0.83</v>
      </c>
      <c r="AM37" s="70" t="s">
        <v>339</v>
      </c>
      <c r="AO37" s="2"/>
    </row>
    <row r="38" spans="1:41" ht="18.75" customHeight="1" thickBot="1" x14ac:dyDescent="0.45">
      <c r="A38" s="47" t="s">
        <v>22</v>
      </c>
      <c r="B38" s="38">
        <v>4505701</v>
      </c>
      <c r="C38" s="48" t="s">
        <v>333</v>
      </c>
      <c r="D38" s="71">
        <v>207.76999999999998</v>
      </c>
      <c r="E38" s="72">
        <v>13.67</v>
      </c>
      <c r="F38" s="72">
        <v>1.8</v>
      </c>
      <c r="G38" s="72">
        <f t="shared" si="0"/>
        <v>223.23999999999998</v>
      </c>
      <c r="H38" s="73">
        <v>230.09399999999999</v>
      </c>
      <c r="I38" s="74">
        <f t="shared" si="1"/>
        <v>22.324000000000012</v>
      </c>
      <c r="J38" s="75">
        <v>3.6</v>
      </c>
      <c r="K38" s="76">
        <v>0</v>
      </c>
      <c r="L38" s="77">
        <v>4.4800000000000004</v>
      </c>
      <c r="M38" s="78">
        <f t="shared" si="2"/>
        <v>238.17399999999998</v>
      </c>
      <c r="N38" s="78">
        <v>13.67</v>
      </c>
      <c r="O38" s="79">
        <v>10.8</v>
      </c>
      <c r="P38" s="79">
        <f t="shared" si="3"/>
        <v>262.64399999999995</v>
      </c>
      <c r="Q38" s="58" t="s">
        <v>339</v>
      </c>
      <c r="R38" s="59">
        <v>6</v>
      </c>
      <c r="S38" s="60">
        <v>10.8</v>
      </c>
      <c r="T38" s="80" t="s">
        <v>339</v>
      </c>
      <c r="U38" s="80" t="s">
        <v>335</v>
      </c>
      <c r="V38" s="80" t="s">
        <v>335</v>
      </c>
      <c r="W38" s="61" t="s">
        <v>335</v>
      </c>
      <c r="X38" s="61" t="s">
        <v>339</v>
      </c>
      <c r="Y38" s="61">
        <v>6</v>
      </c>
      <c r="Z38" s="62">
        <v>0</v>
      </c>
      <c r="AA38" s="63" t="s">
        <v>339</v>
      </c>
      <c r="AB38" s="64">
        <v>1.3535475E-2</v>
      </c>
      <c r="AC38" s="64" t="s">
        <v>339</v>
      </c>
      <c r="AD38" s="65">
        <v>9.6014450000000001E-2</v>
      </c>
      <c r="AE38" s="65" t="s">
        <v>339</v>
      </c>
      <c r="AF38" s="66">
        <v>7.5983250000000002E-2</v>
      </c>
      <c r="AG38" s="66" t="s">
        <v>339</v>
      </c>
      <c r="AH38" s="67">
        <v>0.993670885</v>
      </c>
      <c r="AI38" s="68" t="s">
        <v>339</v>
      </c>
      <c r="AJ38" s="69">
        <v>5.9188899999999996E-3</v>
      </c>
      <c r="AK38" s="69" t="s">
        <v>339</v>
      </c>
      <c r="AL38" s="70" t="s">
        <v>340</v>
      </c>
      <c r="AM38" s="70" t="s">
        <v>335</v>
      </c>
      <c r="AO38" s="2"/>
    </row>
    <row r="39" spans="1:41" ht="18.75" customHeight="1" thickBot="1" x14ac:dyDescent="0.45">
      <c r="A39" s="47" t="s">
        <v>23</v>
      </c>
      <c r="B39" s="38">
        <v>313190</v>
      </c>
      <c r="C39" s="48" t="s">
        <v>333</v>
      </c>
      <c r="D39" s="71">
        <v>219.82</v>
      </c>
      <c r="E39" s="72">
        <v>13.67</v>
      </c>
      <c r="F39" s="72">
        <v>1.2</v>
      </c>
      <c r="G39" s="72">
        <f t="shared" si="0"/>
        <v>234.68999999999997</v>
      </c>
      <c r="H39" s="73">
        <v>243.28900000000002</v>
      </c>
      <c r="I39" s="74">
        <f t="shared" si="1"/>
        <v>23.469000000000023</v>
      </c>
      <c r="J39" s="75">
        <v>3.6</v>
      </c>
      <c r="K39" s="76">
        <v>0</v>
      </c>
      <c r="L39" s="77">
        <v>4.4800000000000004</v>
      </c>
      <c r="M39" s="78">
        <f t="shared" si="2"/>
        <v>251.369</v>
      </c>
      <c r="N39" s="78">
        <v>13.67</v>
      </c>
      <c r="O39" s="79">
        <v>9</v>
      </c>
      <c r="P39" s="79">
        <f t="shared" si="3"/>
        <v>274.03899999999999</v>
      </c>
      <c r="Q39" s="58" t="s">
        <v>339</v>
      </c>
      <c r="R39" s="59">
        <v>5</v>
      </c>
      <c r="S39" s="60">
        <v>9</v>
      </c>
      <c r="T39" s="80" t="s">
        <v>339</v>
      </c>
      <c r="U39" s="80" t="s">
        <v>335</v>
      </c>
      <c r="V39" s="80" t="s">
        <v>335</v>
      </c>
      <c r="W39" s="61" t="s">
        <v>335</v>
      </c>
      <c r="X39" s="61" t="s">
        <v>339</v>
      </c>
      <c r="Y39" s="61">
        <v>5</v>
      </c>
      <c r="Z39" s="62">
        <v>0</v>
      </c>
      <c r="AA39" s="63" t="s">
        <v>339</v>
      </c>
      <c r="AB39" s="64">
        <v>2.5529375E-2</v>
      </c>
      <c r="AC39" s="64" t="s">
        <v>335</v>
      </c>
      <c r="AD39" s="65">
        <v>5.4945000000000003E-3</v>
      </c>
      <c r="AE39" s="65" t="s">
        <v>339</v>
      </c>
      <c r="AF39" s="66">
        <v>9.7042249999999997E-2</v>
      </c>
      <c r="AG39" s="66" t="s">
        <v>335</v>
      </c>
      <c r="AH39" s="67">
        <v>0.98287658499999997</v>
      </c>
      <c r="AI39" s="68" t="s">
        <v>339</v>
      </c>
      <c r="AJ39" s="69">
        <v>1.363291E-2</v>
      </c>
      <c r="AK39" s="69" t="s">
        <v>339</v>
      </c>
      <c r="AL39" s="70">
        <v>0.85499999999999998</v>
      </c>
      <c r="AM39" s="70" t="s">
        <v>339</v>
      </c>
      <c r="AO39" s="2"/>
    </row>
    <row r="40" spans="1:41" ht="18.75" customHeight="1" thickBot="1" x14ac:dyDescent="0.45">
      <c r="A40" s="47" t="s">
        <v>24</v>
      </c>
      <c r="B40" s="38">
        <v>4495306</v>
      </c>
      <c r="C40" s="48" t="s">
        <v>333</v>
      </c>
      <c r="D40" s="71">
        <v>204.12</v>
      </c>
      <c r="E40" s="72">
        <v>13.67</v>
      </c>
      <c r="F40" s="72">
        <v>2.4</v>
      </c>
      <c r="G40" s="72">
        <f t="shared" si="0"/>
        <v>220.19</v>
      </c>
      <c r="H40" s="73">
        <v>226.13900000000001</v>
      </c>
      <c r="I40" s="74">
        <f t="shared" si="1"/>
        <v>22.019000000000005</v>
      </c>
      <c r="J40" s="75">
        <v>3.6</v>
      </c>
      <c r="K40" s="76">
        <v>0</v>
      </c>
      <c r="L40" s="77">
        <v>4.4800000000000004</v>
      </c>
      <c r="M40" s="78">
        <f t="shared" si="2"/>
        <v>234.21899999999999</v>
      </c>
      <c r="N40" s="78">
        <v>13.67</v>
      </c>
      <c r="O40" s="79">
        <v>7.2</v>
      </c>
      <c r="P40" s="79">
        <f t="shared" si="3"/>
        <v>255.08899999999997</v>
      </c>
      <c r="Q40" s="58" t="s">
        <v>339</v>
      </c>
      <c r="R40" s="59">
        <v>4</v>
      </c>
      <c r="S40" s="60">
        <v>7.2</v>
      </c>
      <c r="T40" s="80" t="s">
        <v>339</v>
      </c>
      <c r="U40" s="80" t="s">
        <v>335</v>
      </c>
      <c r="V40" s="80" t="s">
        <v>335</v>
      </c>
      <c r="W40" s="61" t="s">
        <v>335</v>
      </c>
      <c r="X40" s="61" t="s">
        <v>339</v>
      </c>
      <c r="Y40" s="61">
        <v>4</v>
      </c>
      <c r="Z40" s="62">
        <v>0</v>
      </c>
      <c r="AA40" s="63" t="s">
        <v>339</v>
      </c>
      <c r="AB40" s="64">
        <v>4.8018024999999999E-2</v>
      </c>
      <c r="AC40" s="64" t="s">
        <v>335</v>
      </c>
      <c r="AD40" s="65">
        <v>6.5479474999999995E-2</v>
      </c>
      <c r="AE40" s="65" t="s">
        <v>339</v>
      </c>
      <c r="AF40" s="66">
        <v>6.1904124999999997E-2</v>
      </c>
      <c r="AG40" s="66" t="s">
        <v>339</v>
      </c>
      <c r="AH40" s="67">
        <v>0.95123384500000008</v>
      </c>
      <c r="AI40" s="68" t="s">
        <v>335</v>
      </c>
      <c r="AJ40" s="69">
        <v>2.3745490000000001E-2</v>
      </c>
      <c r="AK40" s="69" t="s">
        <v>335</v>
      </c>
      <c r="AL40" s="70">
        <v>0.8</v>
      </c>
      <c r="AM40" s="70" t="s">
        <v>339</v>
      </c>
      <c r="AO40" s="2"/>
    </row>
    <row r="41" spans="1:41" ht="18.75" customHeight="1" thickBot="1" x14ac:dyDescent="0.45">
      <c r="A41" s="82" t="s">
        <v>429</v>
      </c>
      <c r="B41" s="48">
        <v>890278</v>
      </c>
      <c r="C41" s="48" t="s">
        <v>333</v>
      </c>
      <c r="D41" s="71">
        <v>219.66</v>
      </c>
      <c r="E41" s="72">
        <v>13.67</v>
      </c>
      <c r="F41" s="72">
        <v>2.4</v>
      </c>
      <c r="G41" s="72">
        <f>D41+E41+F41</f>
        <v>235.73</v>
      </c>
      <c r="H41" s="73">
        <v>243.233</v>
      </c>
      <c r="I41" s="74">
        <f>(H41-D41)</f>
        <v>23.573000000000008</v>
      </c>
      <c r="J41" s="75">
        <v>3.6</v>
      </c>
      <c r="K41" s="76">
        <v>0</v>
      </c>
      <c r="L41" s="77">
        <v>4.4800000000000004</v>
      </c>
      <c r="M41" s="78">
        <f>D41+I41+J41+L41</f>
        <v>251.31299999999999</v>
      </c>
      <c r="N41" s="78">
        <v>13.67</v>
      </c>
      <c r="O41" s="79">
        <v>10.8</v>
      </c>
      <c r="P41" s="79">
        <f>SUM(M41:O41)</f>
        <v>275.78300000000002</v>
      </c>
      <c r="Q41" s="58" t="s">
        <v>339</v>
      </c>
      <c r="R41" s="59">
        <v>6</v>
      </c>
      <c r="S41" s="60">
        <v>10.8</v>
      </c>
      <c r="T41" s="61" t="s">
        <v>339</v>
      </c>
      <c r="U41" s="61" t="s">
        <v>335</v>
      </c>
      <c r="V41" s="61" t="s">
        <v>335</v>
      </c>
      <c r="W41" s="61" t="s">
        <v>335</v>
      </c>
      <c r="X41" s="61" t="s">
        <v>339</v>
      </c>
      <c r="Y41" s="61">
        <v>6</v>
      </c>
      <c r="Z41" s="62">
        <v>0</v>
      </c>
      <c r="AA41" s="63" t="s">
        <v>339</v>
      </c>
      <c r="AB41" s="64">
        <v>1.3320775E-2</v>
      </c>
      <c r="AC41" s="64" t="s">
        <v>339</v>
      </c>
      <c r="AD41" s="65">
        <v>7.3101924999999998E-2</v>
      </c>
      <c r="AE41" s="65" t="s">
        <v>339</v>
      </c>
      <c r="AF41" s="66">
        <v>0.11484107500000001</v>
      </c>
      <c r="AG41" s="66" t="s">
        <v>335</v>
      </c>
      <c r="AH41" s="67">
        <v>0.99635036500000007</v>
      </c>
      <c r="AI41" s="68" t="s">
        <v>339</v>
      </c>
      <c r="AJ41" s="69">
        <v>1.015692E-2</v>
      </c>
      <c r="AK41" s="69" t="s">
        <v>339</v>
      </c>
      <c r="AL41" s="70">
        <v>0.81</v>
      </c>
      <c r="AM41" s="70" t="s">
        <v>339</v>
      </c>
      <c r="AO41" s="2"/>
    </row>
    <row r="42" spans="1:41" ht="18.75" customHeight="1" thickBot="1" x14ac:dyDescent="0.45">
      <c r="A42" s="82" t="s">
        <v>305</v>
      </c>
      <c r="B42" s="38">
        <v>778711</v>
      </c>
      <c r="C42" s="48" t="s">
        <v>333</v>
      </c>
      <c r="D42" s="71">
        <v>223.68454545454543</v>
      </c>
      <c r="E42" s="83">
        <v>13.67</v>
      </c>
      <c r="F42" s="84">
        <v>1.8</v>
      </c>
      <c r="G42" s="72">
        <f t="shared" si="0"/>
        <v>239.15454545454543</v>
      </c>
      <c r="H42" s="73">
        <v>247.6</v>
      </c>
      <c r="I42" s="74">
        <f t="shared" si="1"/>
        <v>23.915454545454566</v>
      </c>
      <c r="J42" s="75">
        <v>3.6</v>
      </c>
      <c r="K42" s="76">
        <v>0</v>
      </c>
      <c r="L42" s="77">
        <v>4.4800000000000004</v>
      </c>
      <c r="M42" s="78">
        <f t="shared" si="2"/>
        <v>255.67999999999998</v>
      </c>
      <c r="N42" s="78">
        <v>13.67</v>
      </c>
      <c r="O42" s="79">
        <v>0</v>
      </c>
      <c r="P42" s="79">
        <f t="shared" si="3"/>
        <v>269.34999999999997</v>
      </c>
      <c r="Q42" s="58" t="s">
        <v>335</v>
      </c>
      <c r="R42" s="59" t="s">
        <v>349</v>
      </c>
      <c r="S42" s="60">
        <v>0</v>
      </c>
      <c r="T42" s="80" t="s">
        <v>339</v>
      </c>
      <c r="U42" s="80" t="s">
        <v>335</v>
      </c>
      <c r="V42" s="80" t="s">
        <v>339</v>
      </c>
      <c r="W42" s="61" t="s">
        <v>335</v>
      </c>
      <c r="X42" s="61" t="s">
        <v>335</v>
      </c>
      <c r="Y42" s="61" t="s">
        <v>349</v>
      </c>
      <c r="Z42" s="62">
        <v>0</v>
      </c>
      <c r="AA42" s="63" t="s">
        <v>339</v>
      </c>
      <c r="AB42" s="64">
        <v>6.3151399999999996E-2</v>
      </c>
      <c r="AC42" s="64" t="s">
        <v>335</v>
      </c>
      <c r="AD42" s="65">
        <v>0.111817925</v>
      </c>
      <c r="AE42" s="65" t="s">
        <v>335</v>
      </c>
      <c r="AF42" s="66">
        <v>0.11144262499999999</v>
      </c>
      <c r="AG42" s="66" t="s">
        <v>335</v>
      </c>
      <c r="AH42" s="67">
        <v>0.88443223500000001</v>
      </c>
      <c r="AI42" s="68" t="s">
        <v>335</v>
      </c>
      <c r="AJ42" s="69">
        <v>1.3948400000000001E-2</v>
      </c>
      <c r="AK42" s="69" t="s">
        <v>339</v>
      </c>
      <c r="AL42" s="70" t="s">
        <v>340</v>
      </c>
      <c r="AM42" s="70" t="s">
        <v>335</v>
      </c>
      <c r="AO42" s="2"/>
    </row>
    <row r="43" spans="1:41" ht="18.75" customHeight="1" thickBot="1" x14ac:dyDescent="0.45">
      <c r="A43" s="47" t="s">
        <v>25</v>
      </c>
      <c r="B43" s="38">
        <v>397750</v>
      </c>
      <c r="C43" s="48" t="s">
        <v>333</v>
      </c>
      <c r="D43" s="71">
        <v>221.76</v>
      </c>
      <c r="E43" s="72">
        <v>0</v>
      </c>
      <c r="F43" s="72">
        <v>1.2</v>
      </c>
      <c r="G43" s="72">
        <f t="shared" si="0"/>
        <v>222.95999999999998</v>
      </c>
      <c r="H43" s="73">
        <v>244.05600000000001</v>
      </c>
      <c r="I43" s="74">
        <f t="shared" si="1"/>
        <v>22.296000000000021</v>
      </c>
      <c r="J43" s="75">
        <v>3.6</v>
      </c>
      <c r="K43" s="76">
        <v>0</v>
      </c>
      <c r="L43" s="77">
        <v>4.4800000000000004</v>
      </c>
      <c r="M43" s="78">
        <f t="shared" si="2"/>
        <v>252.136</v>
      </c>
      <c r="N43" s="81">
        <v>0</v>
      </c>
      <c r="O43" s="79">
        <v>0</v>
      </c>
      <c r="P43" s="79">
        <f t="shared" si="3"/>
        <v>252.136</v>
      </c>
      <c r="Q43" s="58" t="s">
        <v>335</v>
      </c>
      <c r="R43" s="59" t="s">
        <v>349</v>
      </c>
      <c r="S43" s="60">
        <v>0</v>
      </c>
      <c r="T43" s="61" t="s">
        <v>335</v>
      </c>
      <c r="U43" s="61" t="s">
        <v>335</v>
      </c>
      <c r="V43" s="61" t="s">
        <v>335</v>
      </c>
      <c r="W43" s="61" t="s">
        <v>335</v>
      </c>
      <c r="X43" s="61" t="s">
        <v>335</v>
      </c>
      <c r="Y43" s="61" t="s">
        <v>349</v>
      </c>
      <c r="Z43" s="62">
        <v>0</v>
      </c>
      <c r="AA43" s="63" t="s">
        <v>339</v>
      </c>
      <c r="AB43" s="64">
        <v>4.5393375E-2</v>
      </c>
      <c r="AC43" s="64" t="s">
        <v>335</v>
      </c>
      <c r="AD43" s="65">
        <v>0</v>
      </c>
      <c r="AE43" s="65" t="s">
        <v>339</v>
      </c>
      <c r="AF43" s="66">
        <v>0.23809524999999998</v>
      </c>
      <c r="AG43" s="66" t="s">
        <v>335</v>
      </c>
      <c r="AH43" s="67">
        <v>1</v>
      </c>
      <c r="AI43" s="68" t="s">
        <v>339</v>
      </c>
      <c r="AJ43" s="69">
        <v>1.5161880000000001E-2</v>
      </c>
      <c r="AK43" s="69" t="s">
        <v>339</v>
      </c>
      <c r="AL43" s="70" t="s">
        <v>341</v>
      </c>
      <c r="AM43" s="70" t="s">
        <v>335</v>
      </c>
      <c r="AO43" s="2"/>
    </row>
    <row r="44" spans="1:41" ht="18.75" customHeight="1" thickBot="1" x14ac:dyDescent="0.45">
      <c r="A44" s="47" t="s">
        <v>278</v>
      </c>
      <c r="B44" s="38">
        <v>512265</v>
      </c>
      <c r="C44" s="48" t="s">
        <v>333</v>
      </c>
      <c r="D44" s="71">
        <v>197.35999999999999</v>
      </c>
      <c r="E44" s="72">
        <v>13.67</v>
      </c>
      <c r="F44" s="72">
        <v>1.2</v>
      </c>
      <c r="G44" s="72">
        <f t="shared" si="0"/>
        <v>212.22999999999996</v>
      </c>
      <c r="H44" s="73">
        <v>218.583</v>
      </c>
      <c r="I44" s="74">
        <f t="shared" si="1"/>
        <v>21.223000000000013</v>
      </c>
      <c r="J44" s="75">
        <v>3.6</v>
      </c>
      <c r="K44" s="76">
        <v>0</v>
      </c>
      <c r="L44" s="77">
        <v>4.4800000000000004</v>
      </c>
      <c r="M44" s="78">
        <f t="shared" si="2"/>
        <v>226.66299999999998</v>
      </c>
      <c r="N44" s="78">
        <v>13.67</v>
      </c>
      <c r="O44" s="79">
        <v>9</v>
      </c>
      <c r="P44" s="79">
        <f t="shared" si="3"/>
        <v>249.33299999999997</v>
      </c>
      <c r="Q44" s="58" t="s">
        <v>339</v>
      </c>
      <c r="R44" s="59">
        <v>5</v>
      </c>
      <c r="S44" s="60">
        <v>9</v>
      </c>
      <c r="T44" s="61" t="s">
        <v>339</v>
      </c>
      <c r="U44" s="61" t="s">
        <v>335</v>
      </c>
      <c r="V44" s="61" t="s">
        <v>335</v>
      </c>
      <c r="W44" s="61" t="s">
        <v>335</v>
      </c>
      <c r="X44" s="61" t="s">
        <v>339</v>
      </c>
      <c r="Y44" s="61">
        <v>5</v>
      </c>
      <c r="Z44" s="62">
        <v>0</v>
      </c>
      <c r="AA44" s="63" t="s">
        <v>339</v>
      </c>
      <c r="AB44" s="64">
        <v>2.4145875000000001E-2</v>
      </c>
      <c r="AC44" s="64" t="s">
        <v>339</v>
      </c>
      <c r="AD44" s="65">
        <v>0.12087262500000001</v>
      </c>
      <c r="AE44" s="65" t="s">
        <v>335</v>
      </c>
      <c r="AF44" s="66">
        <v>5.3630024999999998E-2</v>
      </c>
      <c r="AG44" s="66" t="s">
        <v>339</v>
      </c>
      <c r="AH44" s="67">
        <v>0.98692810500000006</v>
      </c>
      <c r="AI44" s="68" t="s">
        <v>339</v>
      </c>
      <c r="AJ44" s="69">
        <v>2.4720970000000002E-2</v>
      </c>
      <c r="AK44" s="69" t="s">
        <v>335</v>
      </c>
      <c r="AL44" s="70">
        <v>0.93</v>
      </c>
      <c r="AM44" s="70" t="s">
        <v>339</v>
      </c>
      <c r="AO44" s="2"/>
    </row>
    <row r="45" spans="1:41" ht="18.75" customHeight="1" thickBot="1" x14ac:dyDescent="0.45">
      <c r="A45" s="47" t="s">
        <v>255</v>
      </c>
      <c r="B45" s="38">
        <v>521744</v>
      </c>
      <c r="C45" s="48" t="s">
        <v>333</v>
      </c>
      <c r="D45" s="71">
        <v>191.42</v>
      </c>
      <c r="E45" s="72">
        <v>13.67</v>
      </c>
      <c r="F45" s="72">
        <v>2.4</v>
      </c>
      <c r="G45" s="72">
        <f t="shared" si="0"/>
        <v>207.48999999999998</v>
      </c>
      <c r="H45" s="73">
        <v>212.16900000000001</v>
      </c>
      <c r="I45" s="74">
        <f t="shared" si="1"/>
        <v>20.749000000000024</v>
      </c>
      <c r="J45" s="75">
        <v>3.6</v>
      </c>
      <c r="K45" s="76">
        <v>0</v>
      </c>
      <c r="L45" s="77">
        <v>4.4800000000000004</v>
      </c>
      <c r="M45" s="78">
        <f t="shared" si="2"/>
        <v>220.249</v>
      </c>
      <c r="N45" s="78">
        <v>13.67</v>
      </c>
      <c r="O45" s="79">
        <v>5.4</v>
      </c>
      <c r="P45" s="79">
        <f t="shared" si="3"/>
        <v>239.31899999999999</v>
      </c>
      <c r="Q45" s="58" t="s">
        <v>339</v>
      </c>
      <c r="R45" s="59">
        <v>3</v>
      </c>
      <c r="S45" s="60">
        <v>5.4</v>
      </c>
      <c r="T45" s="61" t="s">
        <v>339</v>
      </c>
      <c r="U45" s="61" t="s">
        <v>335</v>
      </c>
      <c r="V45" s="61" t="s">
        <v>335</v>
      </c>
      <c r="W45" s="61" t="s">
        <v>335</v>
      </c>
      <c r="X45" s="61" t="s">
        <v>339</v>
      </c>
      <c r="Y45" s="61">
        <v>3</v>
      </c>
      <c r="Z45" s="62">
        <v>0</v>
      </c>
      <c r="AA45" s="63" t="s">
        <v>339</v>
      </c>
      <c r="AB45" s="64">
        <v>2.1735124999999998E-2</v>
      </c>
      <c r="AC45" s="64" t="s">
        <v>339</v>
      </c>
      <c r="AD45" s="65">
        <v>0.12682130000000003</v>
      </c>
      <c r="AE45" s="65" t="s">
        <v>335</v>
      </c>
      <c r="AF45" s="66">
        <v>8.7680750000000002E-2</v>
      </c>
      <c r="AG45" s="66" t="s">
        <v>335</v>
      </c>
      <c r="AH45" s="67">
        <v>0.92313496000000006</v>
      </c>
      <c r="AI45" s="68" t="s">
        <v>335</v>
      </c>
      <c r="AJ45" s="69">
        <v>1.8323820000000001E-2</v>
      </c>
      <c r="AK45" s="69" t="s">
        <v>335</v>
      </c>
      <c r="AL45" s="70">
        <v>0.9</v>
      </c>
      <c r="AM45" s="70" t="s">
        <v>339</v>
      </c>
      <c r="AO45" s="2"/>
    </row>
    <row r="46" spans="1:41" ht="18.75" customHeight="1" thickBot="1" x14ac:dyDescent="0.45">
      <c r="A46" s="47" t="s">
        <v>222</v>
      </c>
      <c r="B46" s="38">
        <v>512346</v>
      </c>
      <c r="C46" s="48" t="s">
        <v>333</v>
      </c>
      <c r="D46" s="71">
        <v>192.1</v>
      </c>
      <c r="E46" s="72">
        <v>13.67</v>
      </c>
      <c r="F46" s="72">
        <v>1.8</v>
      </c>
      <c r="G46" s="72">
        <f t="shared" si="0"/>
        <v>207.57</v>
      </c>
      <c r="H46" s="73">
        <v>212.857</v>
      </c>
      <c r="I46" s="74">
        <f t="shared" si="1"/>
        <v>20.757000000000005</v>
      </c>
      <c r="J46" s="75">
        <v>3.6</v>
      </c>
      <c r="K46" s="76">
        <v>0</v>
      </c>
      <c r="L46" s="77">
        <v>4.4800000000000004</v>
      </c>
      <c r="M46" s="78">
        <f t="shared" si="2"/>
        <v>220.93699999999998</v>
      </c>
      <c r="N46" s="78">
        <v>13.67</v>
      </c>
      <c r="O46" s="79">
        <v>3.6</v>
      </c>
      <c r="P46" s="79">
        <f t="shared" si="3"/>
        <v>238.20699999999997</v>
      </c>
      <c r="Q46" s="58" t="s">
        <v>339</v>
      </c>
      <c r="R46" s="59">
        <v>2</v>
      </c>
      <c r="S46" s="60">
        <v>3.6</v>
      </c>
      <c r="T46" s="61" t="s">
        <v>339</v>
      </c>
      <c r="U46" s="61" t="s">
        <v>335</v>
      </c>
      <c r="V46" s="61" t="s">
        <v>335</v>
      </c>
      <c r="W46" s="61" t="s">
        <v>335</v>
      </c>
      <c r="X46" s="61" t="s">
        <v>339</v>
      </c>
      <c r="Y46" s="61">
        <v>2</v>
      </c>
      <c r="Z46" s="62">
        <v>0</v>
      </c>
      <c r="AA46" s="63" t="s">
        <v>339</v>
      </c>
      <c r="AB46" s="64">
        <v>2.9897E-2</v>
      </c>
      <c r="AC46" s="64" t="s">
        <v>335</v>
      </c>
      <c r="AD46" s="65">
        <v>0.15864879999999998</v>
      </c>
      <c r="AE46" s="65" t="s">
        <v>335</v>
      </c>
      <c r="AF46" s="66">
        <v>0.15972472500000001</v>
      </c>
      <c r="AG46" s="66" t="s">
        <v>335</v>
      </c>
      <c r="AH46" s="67">
        <v>0.89519331499999999</v>
      </c>
      <c r="AI46" s="68" t="s">
        <v>335</v>
      </c>
      <c r="AJ46" s="69">
        <v>2.2475580000000002E-2</v>
      </c>
      <c r="AK46" s="69" t="s">
        <v>335</v>
      </c>
      <c r="AL46" s="70">
        <v>0.95499999999999996</v>
      </c>
      <c r="AM46" s="70" t="s">
        <v>339</v>
      </c>
      <c r="AO46" s="2"/>
    </row>
    <row r="47" spans="1:41" ht="18.75" customHeight="1" thickBot="1" x14ac:dyDescent="0.45">
      <c r="A47" s="47" t="s">
        <v>223</v>
      </c>
      <c r="B47" s="38">
        <v>551538</v>
      </c>
      <c r="C47" s="48" t="s">
        <v>333</v>
      </c>
      <c r="D47" s="71">
        <v>221.76</v>
      </c>
      <c r="E47" s="72">
        <v>13.67</v>
      </c>
      <c r="F47" s="72">
        <v>0</v>
      </c>
      <c r="G47" s="72">
        <f t="shared" si="0"/>
        <v>235.42999999999998</v>
      </c>
      <c r="H47" s="73">
        <v>245.303</v>
      </c>
      <c r="I47" s="74">
        <f t="shared" si="1"/>
        <v>23.543000000000006</v>
      </c>
      <c r="J47" s="75">
        <v>3.6</v>
      </c>
      <c r="K47" s="76">
        <v>0</v>
      </c>
      <c r="L47" s="77">
        <v>4.4800000000000004</v>
      </c>
      <c r="M47" s="78">
        <f t="shared" si="2"/>
        <v>253.38299999999998</v>
      </c>
      <c r="N47" s="78">
        <v>13.67</v>
      </c>
      <c r="O47" s="79">
        <v>0</v>
      </c>
      <c r="P47" s="79">
        <f t="shared" si="3"/>
        <v>267.053</v>
      </c>
      <c r="Q47" s="58" t="s">
        <v>335</v>
      </c>
      <c r="R47" s="59" t="s">
        <v>349</v>
      </c>
      <c r="S47" s="60">
        <v>0</v>
      </c>
      <c r="T47" s="61" t="s">
        <v>339</v>
      </c>
      <c r="U47" s="61" t="s">
        <v>335</v>
      </c>
      <c r="V47" s="61" t="s">
        <v>335</v>
      </c>
      <c r="W47" s="61" t="s">
        <v>339</v>
      </c>
      <c r="X47" s="61" t="s">
        <v>335</v>
      </c>
      <c r="Y47" s="61" t="s">
        <v>349</v>
      </c>
      <c r="Z47" s="62" t="s">
        <v>356</v>
      </c>
      <c r="AA47" s="63" t="s">
        <v>356</v>
      </c>
      <c r="AB47" s="64" t="s">
        <v>356</v>
      </c>
      <c r="AC47" s="64" t="s">
        <v>356</v>
      </c>
      <c r="AD47" s="65" t="s">
        <v>356</v>
      </c>
      <c r="AE47" s="65" t="s">
        <v>356</v>
      </c>
      <c r="AF47" s="66" t="s">
        <v>356</v>
      </c>
      <c r="AG47" s="66" t="s">
        <v>356</v>
      </c>
      <c r="AH47" s="67" t="s">
        <v>356</v>
      </c>
      <c r="AI47" s="68" t="s">
        <v>356</v>
      </c>
      <c r="AJ47" s="69" t="s">
        <v>356</v>
      </c>
      <c r="AK47" s="69" t="s">
        <v>356</v>
      </c>
      <c r="AL47" s="70" t="s">
        <v>340</v>
      </c>
      <c r="AM47" s="70" t="s">
        <v>335</v>
      </c>
      <c r="AO47" s="2"/>
    </row>
    <row r="48" spans="1:41" ht="18.75" customHeight="1" thickBot="1" x14ac:dyDescent="0.45">
      <c r="A48" s="47" t="s">
        <v>247</v>
      </c>
      <c r="B48" s="38">
        <v>458643</v>
      </c>
      <c r="C48" s="48" t="s">
        <v>333</v>
      </c>
      <c r="D48" s="71">
        <v>202.45</v>
      </c>
      <c r="E48" s="72">
        <v>13.67</v>
      </c>
      <c r="F48" s="72">
        <v>2.4</v>
      </c>
      <c r="G48" s="72">
        <f t="shared" si="0"/>
        <v>218.51999999999998</v>
      </c>
      <c r="H48" s="73">
        <v>224.30199999999999</v>
      </c>
      <c r="I48" s="74">
        <f t="shared" si="1"/>
        <v>21.852000000000004</v>
      </c>
      <c r="J48" s="75">
        <v>3.6</v>
      </c>
      <c r="K48" s="76">
        <v>0</v>
      </c>
      <c r="L48" s="77">
        <v>4.4800000000000004</v>
      </c>
      <c r="M48" s="78">
        <f t="shared" si="2"/>
        <v>232.38199999999998</v>
      </c>
      <c r="N48" s="78">
        <v>13.67</v>
      </c>
      <c r="O48" s="79">
        <v>5.4</v>
      </c>
      <c r="P48" s="79">
        <f t="shared" si="3"/>
        <v>251.45199999999997</v>
      </c>
      <c r="Q48" s="58" t="s">
        <v>339</v>
      </c>
      <c r="R48" s="59">
        <v>3</v>
      </c>
      <c r="S48" s="60">
        <v>5.4</v>
      </c>
      <c r="T48" s="61" t="s">
        <v>339</v>
      </c>
      <c r="U48" s="61" t="s">
        <v>335</v>
      </c>
      <c r="V48" s="61" t="s">
        <v>335</v>
      </c>
      <c r="W48" s="61" t="s">
        <v>335</v>
      </c>
      <c r="X48" s="61" t="s">
        <v>339</v>
      </c>
      <c r="Y48" s="61">
        <v>3</v>
      </c>
      <c r="Z48" s="62">
        <v>2.7855274999999999E-2</v>
      </c>
      <c r="AA48" s="63" t="s">
        <v>335</v>
      </c>
      <c r="AB48" s="64">
        <v>4.0970449999999999E-2</v>
      </c>
      <c r="AC48" s="64" t="s">
        <v>335</v>
      </c>
      <c r="AD48" s="65">
        <v>0.153048025</v>
      </c>
      <c r="AE48" s="65" t="s">
        <v>335</v>
      </c>
      <c r="AF48" s="66">
        <v>8.6483149999999995E-2</v>
      </c>
      <c r="AG48" s="66" t="s">
        <v>335</v>
      </c>
      <c r="AH48" s="67">
        <v>0.98850574499999988</v>
      </c>
      <c r="AI48" s="68" t="s">
        <v>339</v>
      </c>
      <c r="AJ48" s="69">
        <v>1.527123E-2</v>
      </c>
      <c r="AK48" s="69" t="s">
        <v>339</v>
      </c>
      <c r="AL48" s="70">
        <v>1</v>
      </c>
      <c r="AM48" s="70" t="s">
        <v>339</v>
      </c>
      <c r="AO48" s="2"/>
    </row>
    <row r="49" spans="1:41" ht="18.75" customHeight="1" thickBot="1" x14ac:dyDescent="0.45">
      <c r="A49" s="47" t="s">
        <v>224</v>
      </c>
      <c r="B49" s="86">
        <v>628921</v>
      </c>
      <c r="C49" s="48" t="s">
        <v>333</v>
      </c>
      <c r="D49" s="71">
        <v>199.28</v>
      </c>
      <c r="E49" s="72">
        <v>13.67</v>
      </c>
      <c r="F49" s="72">
        <v>3</v>
      </c>
      <c r="G49" s="72">
        <f t="shared" si="0"/>
        <v>215.95</v>
      </c>
      <c r="H49" s="73">
        <v>220.87500000000003</v>
      </c>
      <c r="I49" s="74">
        <f t="shared" si="1"/>
        <v>21.595000000000027</v>
      </c>
      <c r="J49" s="75">
        <v>3.6</v>
      </c>
      <c r="K49" s="76">
        <v>0</v>
      </c>
      <c r="L49" s="77">
        <v>4.4800000000000004</v>
      </c>
      <c r="M49" s="78">
        <f t="shared" si="2"/>
        <v>228.95500000000001</v>
      </c>
      <c r="N49" s="78">
        <v>13.67</v>
      </c>
      <c r="O49" s="79">
        <v>10.8</v>
      </c>
      <c r="P49" s="79">
        <f t="shared" si="3"/>
        <v>253.42500000000001</v>
      </c>
      <c r="Q49" s="58" t="s">
        <v>339</v>
      </c>
      <c r="R49" s="59">
        <v>6</v>
      </c>
      <c r="S49" s="60">
        <v>10.8</v>
      </c>
      <c r="T49" s="61" t="s">
        <v>339</v>
      </c>
      <c r="U49" s="61" t="s">
        <v>335</v>
      </c>
      <c r="V49" s="61" t="s">
        <v>335</v>
      </c>
      <c r="W49" s="61" t="s">
        <v>335</v>
      </c>
      <c r="X49" s="61" t="s">
        <v>339</v>
      </c>
      <c r="Y49" s="61">
        <v>6</v>
      </c>
      <c r="Z49" s="62">
        <v>0</v>
      </c>
      <c r="AA49" s="63" t="s">
        <v>339</v>
      </c>
      <c r="AB49" s="64">
        <v>2.4164374999999998E-2</v>
      </c>
      <c r="AC49" s="64" t="s">
        <v>339</v>
      </c>
      <c r="AD49" s="65">
        <v>0.20661265000000001</v>
      </c>
      <c r="AE49" s="65" t="s">
        <v>335</v>
      </c>
      <c r="AF49" s="66">
        <v>6.4295950000000004E-2</v>
      </c>
      <c r="AG49" s="66" t="s">
        <v>339</v>
      </c>
      <c r="AH49" s="67">
        <v>1</v>
      </c>
      <c r="AI49" s="68" t="s">
        <v>339</v>
      </c>
      <c r="AJ49" s="69">
        <v>8.3307599999999996E-3</v>
      </c>
      <c r="AK49" s="69" t="s">
        <v>339</v>
      </c>
      <c r="AL49" s="70">
        <v>1</v>
      </c>
      <c r="AM49" s="70" t="s">
        <v>339</v>
      </c>
      <c r="AO49" s="2"/>
    </row>
    <row r="50" spans="1:41" ht="18.75" customHeight="1" thickBot="1" x14ac:dyDescent="0.45">
      <c r="A50" s="240" t="s">
        <v>432</v>
      </c>
      <c r="B50" s="48">
        <v>891975</v>
      </c>
      <c r="C50" s="48" t="s">
        <v>333</v>
      </c>
      <c r="D50" s="71">
        <v>202.17</v>
      </c>
      <c r="E50" s="72">
        <v>13.67</v>
      </c>
      <c r="F50" s="72">
        <v>1.8</v>
      </c>
      <c r="G50" s="72">
        <f t="shared" si="0"/>
        <v>217.64</v>
      </c>
      <c r="H50" s="73">
        <v>223.934</v>
      </c>
      <c r="I50" s="74">
        <f t="shared" si="1"/>
        <v>21.76400000000001</v>
      </c>
      <c r="J50" s="75">
        <v>3.6</v>
      </c>
      <c r="K50" s="76">
        <v>0</v>
      </c>
      <c r="L50" s="77">
        <v>4.4800000000000004</v>
      </c>
      <c r="M50" s="78">
        <f t="shared" si="2"/>
        <v>232.01399999999998</v>
      </c>
      <c r="N50" s="78">
        <v>13.67</v>
      </c>
      <c r="O50" s="79">
        <v>0</v>
      </c>
      <c r="P50" s="79">
        <f t="shared" si="3"/>
        <v>245.68399999999997</v>
      </c>
      <c r="Q50" s="58" t="s">
        <v>335</v>
      </c>
      <c r="R50" s="59" t="s">
        <v>349</v>
      </c>
      <c r="S50" s="60">
        <v>0</v>
      </c>
      <c r="T50" s="61" t="s">
        <v>339</v>
      </c>
      <c r="U50" s="61" t="s">
        <v>335</v>
      </c>
      <c r="V50" s="61" t="s">
        <v>339</v>
      </c>
      <c r="W50" s="61" t="s">
        <v>335</v>
      </c>
      <c r="X50" s="61" t="s">
        <v>335</v>
      </c>
      <c r="Y50" s="61" t="s">
        <v>349</v>
      </c>
      <c r="Z50" s="62">
        <v>0</v>
      </c>
      <c r="AA50" s="63" t="s">
        <v>339</v>
      </c>
      <c r="AB50" s="64">
        <v>3.8081775000000005E-2</v>
      </c>
      <c r="AC50" s="64" t="s">
        <v>335</v>
      </c>
      <c r="AD50" s="65">
        <v>0.14420867500000001</v>
      </c>
      <c r="AE50" s="65" t="s">
        <v>335</v>
      </c>
      <c r="AF50" s="66">
        <v>7.4537474999999992E-2</v>
      </c>
      <c r="AG50" s="66" t="s">
        <v>339</v>
      </c>
      <c r="AH50" s="67">
        <v>0.99206349000000005</v>
      </c>
      <c r="AI50" s="68" t="s">
        <v>339</v>
      </c>
      <c r="AJ50" s="69">
        <v>2.2121970000000001E-2</v>
      </c>
      <c r="AK50" s="69" t="s">
        <v>335</v>
      </c>
      <c r="AL50" s="70">
        <v>0.78500000000000003</v>
      </c>
      <c r="AM50" s="70" t="s">
        <v>339</v>
      </c>
      <c r="AO50" s="2"/>
    </row>
    <row r="51" spans="1:41" ht="18.75" customHeight="1" thickBot="1" x14ac:dyDescent="0.45">
      <c r="A51" s="47" t="s">
        <v>26</v>
      </c>
      <c r="B51" s="38">
        <v>4466608</v>
      </c>
      <c r="C51" s="48" t="s">
        <v>333</v>
      </c>
      <c r="D51" s="71">
        <v>205.75</v>
      </c>
      <c r="E51" s="72">
        <v>13.67</v>
      </c>
      <c r="F51" s="72">
        <v>1.8</v>
      </c>
      <c r="G51" s="72">
        <f t="shared" si="0"/>
        <v>221.22</v>
      </c>
      <c r="H51" s="73">
        <v>227.87200000000001</v>
      </c>
      <c r="I51" s="74">
        <f t="shared" si="1"/>
        <v>22.122000000000014</v>
      </c>
      <c r="J51" s="75">
        <v>3.6</v>
      </c>
      <c r="K51" s="76">
        <v>0</v>
      </c>
      <c r="L51" s="77">
        <v>4.4800000000000004</v>
      </c>
      <c r="M51" s="78">
        <f t="shared" si="2"/>
        <v>235.952</v>
      </c>
      <c r="N51" s="78">
        <v>13.67</v>
      </c>
      <c r="O51" s="79">
        <v>0</v>
      </c>
      <c r="P51" s="79">
        <f t="shared" si="3"/>
        <v>249.62199999999999</v>
      </c>
      <c r="Q51" s="58" t="s">
        <v>335</v>
      </c>
      <c r="R51" s="59" t="s">
        <v>349</v>
      </c>
      <c r="S51" s="60">
        <v>0</v>
      </c>
      <c r="T51" s="61" t="s">
        <v>335</v>
      </c>
      <c r="U51" s="61" t="s">
        <v>335</v>
      </c>
      <c r="V51" s="61" t="s">
        <v>339</v>
      </c>
      <c r="W51" s="61" t="s">
        <v>335</v>
      </c>
      <c r="X51" s="61" t="s">
        <v>335</v>
      </c>
      <c r="Y51" s="61" t="s">
        <v>349</v>
      </c>
      <c r="Z51" s="62">
        <v>0</v>
      </c>
      <c r="AA51" s="63" t="s">
        <v>339</v>
      </c>
      <c r="AB51" s="64">
        <v>5.8787724999999999E-2</v>
      </c>
      <c r="AC51" s="64" t="s">
        <v>335</v>
      </c>
      <c r="AD51" s="65">
        <v>0.1502184</v>
      </c>
      <c r="AE51" s="65" t="s">
        <v>335</v>
      </c>
      <c r="AF51" s="66">
        <v>0.19415306666666665</v>
      </c>
      <c r="AG51" s="66" t="s">
        <v>335</v>
      </c>
      <c r="AH51" s="67">
        <v>0.939102565</v>
      </c>
      <c r="AI51" s="68" t="s">
        <v>335</v>
      </c>
      <c r="AJ51" s="69">
        <v>3.2089579999999999E-2</v>
      </c>
      <c r="AK51" s="69" t="s">
        <v>335</v>
      </c>
      <c r="AL51" s="70" t="s">
        <v>341</v>
      </c>
      <c r="AM51" s="70" t="s">
        <v>335</v>
      </c>
      <c r="AO51" s="2"/>
    </row>
    <row r="52" spans="1:41" ht="18.75" customHeight="1" thickBot="1" x14ac:dyDescent="0.45">
      <c r="A52" s="47" t="s">
        <v>225</v>
      </c>
      <c r="B52" s="38">
        <v>488143</v>
      </c>
      <c r="C52" s="48" t="s">
        <v>333</v>
      </c>
      <c r="D52" s="71">
        <v>193.95</v>
      </c>
      <c r="E52" s="72">
        <v>13.67</v>
      </c>
      <c r="F52" s="72">
        <v>1.8</v>
      </c>
      <c r="G52" s="72">
        <f t="shared" si="0"/>
        <v>209.42</v>
      </c>
      <c r="H52" s="73">
        <v>214.892</v>
      </c>
      <c r="I52" s="74">
        <f t="shared" si="1"/>
        <v>20.942000000000007</v>
      </c>
      <c r="J52" s="75">
        <v>3.6</v>
      </c>
      <c r="K52" s="76">
        <v>0</v>
      </c>
      <c r="L52" s="77">
        <v>4.4800000000000004</v>
      </c>
      <c r="M52" s="78">
        <f t="shared" si="2"/>
        <v>222.97199999999998</v>
      </c>
      <c r="N52" s="78">
        <v>13.67</v>
      </c>
      <c r="O52" s="79">
        <v>7.2</v>
      </c>
      <c r="P52" s="79">
        <f t="shared" si="3"/>
        <v>243.84199999999996</v>
      </c>
      <c r="Q52" s="58" t="s">
        <v>339</v>
      </c>
      <c r="R52" s="59">
        <v>4</v>
      </c>
      <c r="S52" s="60">
        <v>7.2</v>
      </c>
      <c r="T52" s="61" t="s">
        <v>339</v>
      </c>
      <c r="U52" s="61" t="s">
        <v>335</v>
      </c>
      <c r="V52" s="61" t="s">
        <v>335</v>
      </c>
      <c r="W52" s="61" t="s">
        <v>335</v>
      </c>
      <c r="X52" s="61" t="s">
        <v>339</v>
      </c>
      <c r="Y52" s="61">
        <v>4</v>
      </c>
      <c r="Z52" s="62">
        <v>0</v>
      </c>
      <c r="AA52" s="63" t="s">
        <v>339</v>
      </c>
      <c r="AB52" s="64">
        <v>2.5728899999999999E-2</v>
      </c>
      <c r="AC52" s="64" t="s">
        <v>335</v>
      </c>
      <c r="AD52" s="65">
        <v>4.9869125E-2</v>
      </c>
      <c r="AE52" s="65" t="s">
        <v>339</v>
      </c>
      <c r="AF52" s="66">
        <v>8.2682024999999992E-2</v>
      </c>
      <c r="AG52" s="66" t="s">
        <v>339</v>
      </c>
      <c r="AH52" s="67">
        <v>0.98298689500000003</v>
      </c>
      <c r="AI52" s="68" t="s">
        <v>339</v>
      </c>
      <c r="AJ52" s="69">
        <v>3.7731599999999997E-2</v>
      </c>
      <c r="AK52" s="69" t="s">
        <v>335</v>
      </c>
      <c r="AL52" s="70" t="s">
        <v>340</v>
      </c>
      <c r="AM52" s="70" t="s">
        <v>335</v>
      </c>
      <c r="AO52" s="2"/>
    </row>
    <row r="53" spans="1:41" ht="18.75" customHeight="1" thickBot="1" x14ac:dyDescent="0.45">
      <c r="A53" s="47" t="s">
        <v>27</v>
      </c>
      <c r="B53" s="38">
        <v>392847</v>
      </c>
      <c r="C53" s="48" t="s">
        <v>333</v>
      </c>
      <c r="D53" s="71">
        <v>207.62</v>
      </c>
      <c r="E53" s="72">
        <v>13.67</v>
      </c>
      <c r="F53" s="72">
        <v>1.8</v>
      </c>
      <c r="G53" s="72">
        <f t="shared" si="0"/>
        <v>223.09</v>
      </c>
      <c r="H53" s="73">
        <v>229.92900000000003</v>
      </c>
      <c r="I53" s="74">
        <f t="shared" si="1"/>
        <v>22.309000000000026</v>
      </c>
      <c r="J53" s="75">
        <v>3.6</v>
      </c>
      <c r="K53" s="76">
        <v>0</v>
      </c>
      <c r="L53" s="77">
        <v>4.4800000000000004</v>
      </c>
      <c r="M53" s="78">
        <f t="shared" si="2"/>
        <v>238.00900000000001</v>
      </c>
      <c r="N53" s="78">
        <v>13.67</v>
      </c>
      <c r="O53" s="79">
        <v>9</v>
      </c>
      <c r="P53" s="79">
        <f t="shared" si="3"/>
        <v>260.67899999999997</v>
      </c>
      <c r="Q53" s="58" t="s">
        <v>339</v>
      </c>
      <c r="R53" s="59">
        <v>5</v>
      </c>
      <c r="S53" s="60">
        <v>9</v>
      </c>
      <c r="T53" s="61" t="s">
        <v>339</v>
      </c>
      <c r="U53" s="61" t="s">
        <v>335</v>
      </c>
      <c r="V53" s="61" t="s">
        <v>335</v>
      </c>
      <c r="W53" s="61" t="s">
        <v>335</v>
      </c>
      <c r="X53" s="61" t="s">
        <v>339</v>
      </c>
      <c r="Y53" s="61">
        <v>5</v>
      </c>
      <c r="Z53" s="62">
        <v>0</v>
      </c>
      <c r="AA53" s="63" t="s">
        <v>339</v>
      </c>
      <c r="AB53" s="64">
        <v>3.0073724999999999E-2</v>
      </c>
      <c r="AC53" s="64" t="s">
        <v>335</v>
      </c>
      <c r="AD53" s="65">
        <v>0.10353090000000001</v>
      </c>
      <c r="AE53" s="65" t="s">
        <v>339</v>
      </c>
      <c r="AF53" s="66">
        <v>7.46835E-2</v>
      </c>
      <c r="AG53" s="66" t="s">
        <v>339</v>
      </c>
      <c r="AH53" s="67">
        <v>0.99333333499999998</v>
      </c>
      <c r="AI53" s="68" t="s">
        <v>339</v>
      </c>
      <c r="AJ53" s="69">
        <v>3.227435E-2</v>
      </c>
      <c r="AK53" s="69" t="s">
        <v>335</v>
      </c>
      <c r="AL53" s="70">
        <v>0.79</v>
      </c>
      <c r="AM53" s="70" t="s">
        <v>339</v>
      </c>
      <c r="AO53" s="2"/>
    </row>
    <row r="54" spans="1:41" ht="18.75" customHeight="1" thickBot="1" x14ac:dyDescent="0.45">
      <c r="A54" s="47" t="s">
        <v>210</v>
      </c>
      <c r="B54" s="38">
        <v>388122</v>
      </c>
      <c r="C54" s="48" t="s">
        <v>333</v>
      </c>
      <c r="D54" s="71">
        <v>221.87</v>
      </c>
      <c r="E54" s="72">
        <v>13.67</v>
      </c>
      <c r="F54" s="72">
        <v>0</v>
      </c>
      <c r="G54" s="72">
        <f t="shared" si="0"/>
        <v>235.54</v>
      </c>
      <c r="H54" s="73">
        <v>245.42400000000001</v>
      </c>
      <c r="I54" s="74">
        <f t="shared" si="1"/>
        <v>23.554000000000002</v>
      </c>
      <c r="J54" s="75">
        <v>3.6</v>
      </c>
      <c r="K54" s="76">
        <v>0</v>
      </c>
      <c r="L54" s="77">
        <v>4.4800000000000004</v>
      </c>
      <c r="M54" s="78">
        <f t="shared" si="2"/>
        <v>253.50399999999999</v>
      </c>
      <c r="N54" s="78">
        <v>13.67</v>
      </c>
      <c r="O54" s="79">
        <v>0</v>
      </c>
      <c r="P54" s="79">
        <f t="shared" si="3"/>
        <v>267.17399999999998</v>
      </c>
      <c r="Q54" s="58" t="s">
        <v>339</v>
      </c>
      <c r="R54" s="59">
        <v>0</v>
      </c>
      <c r="S54" s="60">
        <v>0</v>
      </c>
      <c r="T54" s="61" t="s">
        <v>339</v>
      </c>
      <c r="U54" s="61" t="s">
        <v>335</v>
      </c>
      <c r="V54" s="61" t="s">
        <v>335</v>
      </c>
      <c r="W54" s="61" t="s">
        <v>335</v>
      </c>
      <c r="X54" s="61" t="s">
        <v>339</v>
      </c>
      <c r="Y54" s="61">
        <v>0</v>
      </c>
      <c r="Z54" s="62" t="s">
        <v>356</v>
      </c>
      <c r="AA54" s="63" t="s">
        <v>356</v>
      </c>
      <c r="AB54" s="64" t="s">
        <v>356</v>
      </c>
      <c r="AC54" s="64" t="s">
        <v>356</v>
      </c>
      <c r="AD54" s="65" t="s">
        <v>356</v>
      </c>
      <c r="AE54" s="65" t="s">
        <v>356</v>
      </c>
      <c r="AF54" s="66" t="s">
        <v>356</v>
      </c>
      <c r="AG54" s="66" t="s">
        <v>356</v>
      </c>
      <c r="AH54" s="67" t="s">
        <v>356</v>
      </c>
      <c r="AI54" s="68" t="s">
        <v>356</v>
      </c>
      <c r="AJ54" s="69" t="s">
        <v>356</v>
      </c>
      <c r="AK54" s="69" t="s">
        <v>356</v>
      </c>
      <c r="AL54" s="70" t="s">
        <v>340</v>
      </c>
      <c r="AM54" s="70" t="s">
        <v>335</v>
      </c>
      <c r="AO54" s="2"/>
    </row>
    <row r="55" spans="1:41" ht="18.75" customHeight="1" thickBot="1" x14ac:dyDescent="0.45">
      <c r="A55" s="47" t="s">
        <v>28</v>
      </c>
      <c r="B55" s="38">
        <v>4494008</v>
      </c>
      <c r="C55" s="48" t="s">
        <v>333</v>
      </c>
      <c r="D55" s="71">
        <v>214.60999999999999</v>
      </c>
      <c r="E55" s="72">
        <v>13.67</v>
      </c>
      <c r="F55" s="72">
        <v>2.4</v>
      </c>
      <c r="G55" s="72">
        <f t="shared" si="0"/>
        <v>230.67999999999998</v>
      </c>
      <c r="H55" s="73">
        <v>237.678</v>
      </c>
      <c r="I55" s="74">
        <f t="shared" si="1"/>
        <v>23.068000000000012</v>
      </c>
      <c r="J55" s="75">
        <v>3.6</v>
      </c>
      <c r="K55" s="76">
        <v>0</v>
      </c>
      <c r="L55" s="77">
        <v>4.4800000000000004</v>
      </c>
      <c r="M55" s="78">
        <f t="shared" si="2"/>
        <v>245.75799999999998</v>
      </c>
      <c r="N55" s="78">
        <v>13.67</v>
      </c>
      <c r="O55" s="79">
        <v>7.2</v>
      </c>
      <c r="P55" s="79">
        <f t="shared" si="3"/>
        <v>266.62799999999999</v>
      </c>
      <c r="Q55" s="58" t="s">
        <v>339</v>
      </c>
      <c r="R55" s="59">
        <v>4</v>
      </c>
      <c r="S55" s="60">
        <v>7.2</v>
      </c>
      <c r="T55" s="61" t="s">
        <v>339</v>
      </c>
      <c r="U55" s="61" t="s">
        <v>335</v>
      </c>
      <c r="V55" s="61" t="s">
        <v>335</v>
      </c>
      <c r="W55" s="61" t="s">
        <v>335</v>
      </c>
      <c r="X55" s="61" t="s">
        <v>339</v>
      </c>
      <c r="Y55" s="61">
        <v>4</v>
      </c>
      <c r="Z55" s="62">
        <v>0</v>
      </c>
      <c r="AA55" s="63" t="s">
        <v>339</v>
      </c>
      <c r="AB55" s="64">
        <v>2.9420099999999998E-2</v>
      </c>
      <c r="AC55" s="64" t="s">
        <v>335</v>
      </c>
      <c r="AD55" s="65">
        <v>2.4226449999999997E-2</v>
      </c>
      <c r="AE55" s="65" t="s">
        <v>339</v>
      </c>
      <c r="AF55" s="66">
        <v>0.128626825</v>
      </c>
      <c r="AG55" s="66" t="s">
        <v>335</v>
      </c>
      <c r="AH55" s="67">
        <v>0.99523809499999993</v>
      </c>
      <c r="AI55" s="68" t="s">
        <v>339</v>
      </c>
      <c r="AJ55" s="69">
        <v>2.9816530000000001E-2</v>
      </c>
      <c r="AK55" s="69" t="s">
        <v>335</v>
      </c>
      <c r="AL55" s="70">
        <v>0.9</v>
      </c>
      <c r="AM55" s="70" t="s">
        <v>339</v>
      </c>
      <c r="AO55" s="2"/>
    </row>
    <row r="56" spans="1:41" ht="18.75" customHeight="1" thickBot="1" x14ac:dyDescent="0.45">
      <c r="A56" s="47" t="s">
        <v>29</v>
      </c>
      <c r="B56" s="38">
        <v>654787</v>
      </c>
      <c r="C56" s="48" t="s">
        <v>333</v>
      </c>
      <c r="D56" s="71">
        <v>210.95999999999998</v>
      </c>
      <c r="E56" s="72">
        <v>13.67</v>
      </c>
      <c r="F56" s="72">
        <v>3</v>
      </c>
      <c r="G56" s="72">
        <f t="shared" si="0"/>
        <v>227.62999999999997</v>
      </c>
      <c r="H56" s="73">
        <v>233.72299999999998</v>
      </c>
      <c r="I56" s="74">
        <f t="shared" si="1"/>
        <v>22.763000000000005</v>
      </c>
      <c r="J56" s="75">
        <v>3.6</v>
      </c>
      <c r="K56" s="76">
        <v>0</v>
      </c>
      <c r="L56" s="77">
        <v>4.4800000000000004</v>
      </c>
      <c r="M56" s="78">
        <f t="shared" si="2"/>
        <v>241.80299999999997</v>
      </c>
      <c r="N56" s="78">
        <v>13.67</v>
      </c>
      <c r="O56" s="79">
        <v>3.6</v>
      </c>
      <c r="P56" s="79">
        <f t="shared" si="3"/>
        <v>259.07299999999998</v>
      </c>
      <c r="Q56" s="58" t="s">
        <v>339</v>
      </c>
      <c r="R56" s="59">
        <v>2</v>
      </c>
      <c r="S56" s="60">
        <v>3.6</v>
      </c>
      <c r="T56" s="61" t="s">
        <v>339</v>
      </c>
      <c r="U56" s="61" t="s">
        <v>335</v>
      </c>
      <c r="V56" s="61" t="s">
        <v>335</v>
      </c>
      <c r="W56" s="61" t="s">
        <v>335</v>
      </c>
      <c r="X56" s="61" t="s">
        <v>339</v>
      </c>
      <c r="Y56" s="61">
        <v>2</v>
      </c>
      <c r="Z56" s="62">
        <v>0</v>
      </c>
      <c r="AA56" s="63" t="s">
        <v>339</v>
      </c>
      <c r="AB56" s="64">
        <v>2.6786249999999998E-2</v>
      </c>
      <c r="AC56" s="64" t="s">
        <v>335</v>
      </c>
      <c r="AD56" s="65">
        <v>0.13835565</v>
      </c>
      <c r="AE56" s="65" t="s">
        <v>335</v>
      </c>
      <c r="AF56" s="66">
        <v>7.8907699999999997E-2</v>
      </c>
      <c r="AG56" s="66" t="s">
        <v>339</v>
      </c>
      <c r="AH56" s="67">
        <v>0.97267276499999999</v>
      </c>
      <c r="AI56" s="68" t="s">
        <v>335</v>
      </c>
      <c r="AJ56" s="69">
        <v>2.360816E-2</v>
      </c>
      <c r="AK56" s="69" t="s">
        <v>335</v>
      </c>
      <c r="AL56" s="70" t="s">
        <v>340</v>
      </c>
      <c r="AM56" s="70" t="s">
        <v>335</v>
      </c>
      <c r="AO56" s="2"/>
    </row>
    <row r="57" spans="1:41" ht="18.75" customHeight="1" thickBot="1" x14ac:dyDescent="0.45">
      <c r="A57" s="240" t="s">
        <v>418</v>
      </c>
      <c r="B57" s="48">
        <v>895172</v>
      </c>
      <c r="C57" s="48" t="s">
        <v>333</v>
      </c>
      <c r="D57" s="71">
        <v>199.54</v>
      </c>
      <c r="E57" s="72">
        <v>0</v>
      </c>
      <c r="F57" s="72">
        <v>1.2</v>
      </c>
      <c r="G57" s="72">
        <f>D57+E57+F57</f>
        <v>200.73999999999998</v>
      </c>
      <c r="H57" s="73">
        <v>219.614</v>
      </c>
      <c r="I57" s="74">
        <f>(H57-D57)</f>
        <v>20.074000000000012</v>
      </c>
      <c r="J57" s="75">
        <v>3.6</v>
      </c>
      <c r="K57" s="76">
        <v>0</v>
      </c>
      <c r="L57" s="77">
        <v>4.4800000000000004</v>
      </c>
      <c r="M57" s="78">
        <f>D57+I57+J57+L57</f>
        <v>227.69399999999999</v>
      </c>
      <c r="N57" s="81">
        <v>0</v>
      </c>
      <c r="O57" s="79">
        <v>0</v>
      </c>
      <c r="P57" s="79">
        <f>SUM(M57:O57)</f>
        <v>227.69399999999999</v>
      </c>
      <c r="Q57" s="58" t="s">
        <v>335</v>
      </c>
      <c r="R57" s="59" t="s">
        <v>349</v>
      </c>
      <c r="S57" s="60">
        <v>0</v>
      </c>
      <c r="T57" s="61" t="s">
        <v>335</v>
      </c>
      <c r="U57" s="61" t="s">
        <v>335</v>
      </c>
      <c r="V57" s="61" t="s">
        <v>335</v>
      </c>
      <c r="W57" s="61" t="s">
        <v>335</v>
      </c>
      <c r="X57" s="61" t="s">
        <v>335</v>
      </c>
      <c r="Y57" s="61" t="s">
        <v>349</v>
      </c>
      <c r="Z57" s="62">
        <v>0</v>
      </c>
      <c r="AA57" s="63" t="s">
        <v>339</v>
      </c>
      <c r="AB57" s="64">
        <v>0</v>
      </c>
      <c r="AC57" s="64" t="s">
        <v>339</v>
      </c>
      <c r="AD57" s="65">
        <v>0.16482762500000003</v>
      </c>
      <c r="AE57" s="65" t="s">
        <v>335</v>
      </c>
      <c r="AF57" s="66" t="s">
        <v>356</v>
      </c>
      <c r="AG57" s="66" t="s">
        <v>356</v>
      </c>
      <c r="AH57" s="67">
        <v>1</v>
      </c>
      <c r="AI57" s="68" t="s">
        <v>339</v>
      </c>
      <c r="AJ57" s="69">
        <v>2.6192460000000001E-2</v>
      </c>
      <c r="AK57" s="69" t="s">
        <v>335</v>
      </c>
      <c r="AL57" s="70" t="s">
        <v>341</v>
      </c>
      <c r="AM57" s="70" t="s">
        <v>335</v>
      </c>
      <c r="AO57" s="2"/>
    </row>
    <row r="58" spans="1:41" ht="18.75" customHeight="1" thickBot="1" x14ac:dyDescent="0.45">
      <c r="A58" s="47" t="s">
        <v>411</v>
      </c>
      <c r="B58" s="38">
        <v>860191</v>
      </c>
      <c r="C58" s="48" t="s">
        <v>333</v>
      </c>
      <c r="D58" s="71">
        <v>215.76</v>
      </c>
      <c r="E58" s="72">
        <v>13.67</v>
      </c>
      <c r="F58" s="72">
        <v>3</v>
      </c>
      <c r="G58" s="72">
        <f t="shared" si="0"/>
        <v>232.42999999999998</v>
      </c>
      <c r="H58" s="73">
        <v>239.00300000000001</v>
      </c>
      <c r="I58" s="74">
        <f t="shared" si="1"/>
        <v>23.243000000000023</v>
      </c>
      <c r="J58" s="75">
        <v>3.6</v>
      </c>
      <c r="K58" s="76">
        <v>0</v>
      </c>
      <c r="L58" s="77">
        <v>4.4800000000000004</v>
      </c>
      <c r="M58" s="78">
        <f t="shared" si="2"/>
        <v>247.083</v>
      </c>
      <c r="N58" s="78">
        <v>13.67</v>
      </c>
      <c r="O58" s="79">
        <v>7.2</v>
      </c>
      <c r="P58" s="79">
        <f t="shared" si="3"/>
        <v>267.95299999999997</v>
      </c>
      <c r="Q58" s="58" t="s">
        <v>339</v>
      </c>
      <c r="R58" s="59">
        <v>4</v>
      </c>
      <c r="S58" s="60">
        <v>7.2</v>
      </c>
      <c r="T58" s="61" t="s">
        <v>339</v>
      </c>
      <c r="U58" s="61" t="s">
        <v>335</v>
      </c>
      <c r="V58" s="61" t="s">
        <v>335</v>
      </c>
      <c r="W58" s="61" t="s">
        <v>335</v>
      </c>
      <c r="X58" s="61" t="s">
        <v>339</v>
      </c>
      <c r="Y58" s="61">
        <v>4</v>
      </c>
      <c r="Z58" s="62">
        <v>0</v>
      </c>
      <c r="AA58" s="63" t="s">
        <v>339</v>
      </c>
      <c r="AB58" s="64">
        <v>4.278209999999999E-2</v>
      </c>
      <c r="AC58" s="64" t="s">
        <v>335</v>
      </c>
      <c r="AD58" s="65">
        <v>0.10597325</v>
      </c>
      <c r="AE58" s="65" t="s">
        <v>339</v>
      </c>
      <c r="AF58" s="66">
        <v>5.8255399999999999E-2</v>
      </c>
      <c r="AG58" s="66" t="s">
        <v>339</v>
      </c>
      <c r="AH58" s="67">
        <v>0.97168192499999995</v>
      </c>
      <c r="AI58" s="68" t="s">
        <v>335</v>
      </c>
      <c r="AJ58" s="69">
        <v>2.0739390000000003E-2</v>
      </c>
      <c r="AK58" s="69" t="s">
        <v>335</v>
      </c>
      <c r="AL58" s="70">
        <v>0.82</v>
      </c>
      <c r="AM58" s="70" t="s">
        <v>339</v>
      </c>
      <c r="AO58" s="2"/>
    </row>
    <row r="59" spans="1:41" ht="18.75" customHeight="1" thickBot="1" x14ac:dyDescent="0.45">
      <c r="A59" s="208" t="s">
        <v>428</v>
      </c>
      <c r="B59" s="48">
        <v>899038</v>
      </c>
      <c r="C59" s="48" t="s">
        <v>333</v>
      </c>
      <c r="D59" s="71">
        <v>210.39999999999998</v>
      </c>
      <c r="E59" s="72">
        <v>13.67</v>
      </c>
      <c r="F59" s="72">
        <v>3</v>
      </c>
      <c r="G59" s="72">
        <f>D59+E59+F59</f>
        <v>227.06999999999996</v>
      </c>
      <c r="H59" s="73">
        <v>233.107</v>
      </c>
      <c r="I59" s="74">
        <f>(H59-D59)</f>
        <v>22.707000000000022</v>
      </c>
      <c r="J59" s="75">
        <v>3.6</v>
      </c>
      <c r="K59" s="76">
        <v>0</v>
      </c>
      <c r="L59" s="77">
        <v>4.4800000000000004</v>
      </c>
      <c r="M59" s="78">
        <f>D59+I59+J59+L59</f>
        <v>241.18699999999998</v>
      </c>
      <c r="N59" s="78">
        <v>13.67</v>
      </c>
      <c r="O59" s="79">
        <v>3.6</v>
      </c>
      <c r="P59" s="79">
        <f>SUM(M59:O59)</f>
        <v>258.45699999999999</v>
      </c>
      <c r="Q59" s="93" t="s">
        <v>339</v>
      </c>
      <c r="R59" s="59">
        <v>2</v>
      </c>
      <c r="S59" s="60">
        <v>3.6</v>
      </c>
      <c r="T59" s="80" t="s">
        <v>339</v>
      </c>
      <c r="U59" s="80" t="s">
        <v>335</v>
      </c>
      <c r="V59" s="80" t="s">
        <v>335</v>
      </c>
      <c r="W59" s="61" t="s">
        <v>335</v>
      </c>
      <c r="X59" s="61" t="s">
        <v>339</v>
      </c>
      <c r="Y59" s="61">
        <v>2</v>
      </c>
      <c r="Z59" s="62">
        <v>0</v>
      </c>
      <c r="AA59" s="63" t="s">
        <v>339</v>
      </c>
      <c r="AB59" s="64">
        <v>2.7469074999999999E-2</v>
      </c>
      <c r="AC59" s="64" t="s">
        <v>335</v>
      </c>
      <c r="AD59" s="65">
        <v>9.1453525000000008E-2</v>
      </c>
      <c r="AE59" s="65" t="s">
        <v>339</v>
      </c>
      <c r="AF59" s="66">
        <v>0.12948367499999999</v>
      </c>
      <c r="AG59" s="66" t="s">
        <v>335</v>
      </c>
      <c r="AH59" s="67">
        <v>0.940255905</v>
      </c>
      <c r="AI59" s="68" t="s">
        <v>335</v>
      </c>
      <c r="AJ59" s="69">
        <v>2.1289679999999998E-2</v>
      </c>
      <c r="AK59" s="69" t="s">
        <v>335</v>
      </c>
      <c r="AL59" s="70" t="s">
        <v>341</v>
      </c>
      <c r="AM59" s="70" t="s">
        <v>335</v>
      </c>
      <c r="AO59" s="2"/>
    </row>
    <row r="60" spans="1:41" ht="18.75" customHeight="1" thickBot="1" x14ac:dyDescent="0.45">
      <c r="A60" s="47" t="s">
        <v>226</v>
      </c>
      <c r="B60" s="38">
        <v>537489</v>
      </c>
      <c r="C60" s="48" t="s">
        <v>333</v>
      </c>
      <c r="D60" s="71">
        <v>199.25</v>
      </c>
      <c r="E60" s="72">
        <v>13.67</v>
      </c>
      <c r="F60" s="72">
        <v>2.4</v>
      </c>
      <c r="G60" s="72">
        <f t="shared" si="0"/>
        <v>215.32</v>
      </c>
      <c r="H60" s="73">
        <v>220.78200000000001</v>
      </c>
      <c r="I60" s="74">
        <f t="shared" si="1"/>
        <v>21.532000000000011</v>
      </c>
      <c r="J60" s="75">
        <v>3.6</v>
      </c>
      <c r="K60" s="76">
        <v>0</v>
      </c>
      <c r="L60" s="77">
        <v>4.4800000000000004</v>
      </c>
      <c r="M60" s="78">
        <f t="shared" si="2"/>
        <v>228.86199999999999</v>
      </c>
      <c r="N60" s="78">
        <v>13.67</v>
      </c>
      <c r="O60" s="79">
        <v>7.2</v>
      </c>
      <c r="P60" s="79">
        <f t="shared" si="3"/>
        <v>249.73199999999997</v>
      </c>
      <c r="Q60" s="58" t="s">
        <v>339</v>
      </c>
      <c r="R60" s="59">
        <v>4</v>
      </c>
      <c r="S60" s="60">
        <v>7.2</v>
      </c>
      <c r="T60" s="61" t="s">
        <v>339</v>
      </c>
      <c r="U60" s="61" t="s">
        <v>335</v>
      </c>
      <c r="V60" s="61" t="s">
        <v>335</v>
      </c>
      <c r="W60" s="61" t="s">
        <v>335</v>
      </c>
      <c r="X60" s="61" t="s">
        <v>339</v>
      </c>
      <c r="Y60" s="61">
        <v>4</v>
      </c>
      <c r="Z60" s="62">
        <v>0</v>
      </c>
      <c r="AA60" s="63" t="s">
        <v>339</v>
      </c>
      <c r="AB60" s="64">
        <v>4.2472349999999999E-2</v>
      </c>
      <c r="AC60" s="64" t="s">
        <v>335</v>
      </c>
      <c r="AD60" s="65">
        <v>9.7960350000000002E-2</v>
      </c>
      <c r="AE60" s="65" t="s">
        <v>339</v>
      </c>
      <c r="AF60" s="66">
        <v>4.0829150000000002E-2</v>
      </c>
      <c r="AG60" s="66" t="s">
        <v>339</v>
      </c>
      <c r="AH60" s="67">
        <v>0.98790322499999994</v>
      </c>
      <c r="AI60" s="68" t="s">
        <v>339</v>
      </c>
      <c r="AJ60" s="69">
        <v>2.4015499999999999E-2</v>
      </c>
      <c r="AK60" s="69" t="s">
        <v>335</v>
      </c>
      <c r="AL60" s="70">
        <v>0.66500000000000004</v>
      </c>
      <c r="AM60" s="70" t="s">
        <v>335</v>
      </c>
      <c r="AO60" s="2"/>
    </row>
    <row r="61" spans="1:41" ht="18.75" customHeight="1" thickBot="1" x14ac:dyDescent="0.45">
      <c r="A61" s="47" t="s">
        <v>256</v>
      </c>
      <c r="B61" s="38">
        <v>664758</v>
      </c>
      <c r="C61" s="48" t="s">
        <v>333</v>
      </c>
      <c r="D61" s="71">
        <v>191.36</v>
      </c>
      <c r="E61" s="72">
        <v>13.67</v>
      </c>
      <c r="F61" s="72">
        <v>1.8</v>
      </c>
      <c r="G61" s="72">
        <f t="shared" si="0"/>
        <v>206.83</v>
      </c>
      <c r="H61" s="73">
        <v>212.04300000000003</v>
      </c>
      <c r="I61" s="74">
        <f t="shared" si="1"/>
        <v>20.683000000000021</v>
      </c>
      <c r="J61" s="75">
        <v>3.6</v>
      </c>
      <c r="K61" s="76">
        <v>0</v>
      </c>
      <c r="L61" s="77">
        <v>4.4800000000000004</v>
      </c>
      <c r="M61" s="78">
        <f t="shared" si="2"/>
        <v>220.12300000000002</v>
      </c>
      <c r="N61" s="78">
        <v>13.67</v>
      </c>
      <c r="O61" s="79">
        <v>0</v>
      </c>
      <c r="P61" s="79">
        <f t="shared" si="3"/>
        <v>233.79300000000001</v>
      </c>
      <c r="Q61" s="58" t="s">
        <v>335</v>
      </c>
      <c r="R61" s="59" t="s">
        <v>349</v>
      </c>
      <c r="S61" s="60">
        <v>0</v>
      </c>
      <c r="T61" s="61" t="s">
        <v>339</v>
      </c>
      <c r="U61" s="61" t="s">
        <v>335</v>
      </c>
      <c r="V61" s="61" t="s">
        <v>339</v>
      </c>
      <c r="W61" s="61" t="s">
        <v>335</v>
      </c>
      <c r="X61" s="61" t="s">
        <v>335</v>
      </c>
      <c r="Y61" s="61" t="s">
        <v>349</v>
      </c>
      <c r="Z61" s="62">
        <v>0</v>
      </c>
      <c r="AA61" s="63" t="s">
        <v>339</v>
      </c>
      <c r="AB61" s="64">
        <v>4.9988049999999999E-2</v>
      </c>
      <c r="AC61" s="64" t="s">
        <v>335</v>
      </c>
      <c r="AD61" s="65">
        <v>0.11278669999999999</v>
      </c>
      <c r="AE61" s="65" t="s">
        <v>335</v>
      </c>
      <c r="AF61" s="66">
        <v>0.11978617500000001</v>
      </c>
      <c r="AG61" s="66" t="s">
        <v>335</v>
      </c>
      <c r="AH61" s="67">
        <v>0.99382716000000004</v>
      </c>
      <c r="AI61" s="68" t="s">
        <v>339</v>
      </c>
      <c r="AJ61" s="69">
        <v>1.5614090000000001E-2</v>
      </c>
      <c r="AK61" s="69" t="s">
        <v>335</v>
      </c>
      <c r="AL61" s="70" t="s">
        <v>340</v>
      </c>
      <c r="AM61" s="70" t="s">
        <v>335</v>
      </c>
      <c r="AO61" s="2"/>
    </row>
    <row r="62" spans="1:41" ht="18.75" customHeight="1" thickBot="1" x14ac:dyDescent="0.45">
      <c r="A62" s="47" t="s">
        <v>30</v>
      </c>
      <c r="B62" s="38">
        <v>4499204</v>
      </c>
      <c r="C62" s="48" t="s">
        <v>333</v>
      </c>
      <c r="D62" s="71">
        <v>196.79</v>
      </c>
      <c r="E62" s="72">
        <v>13.67</v>
      </c>
      <c r="F62" s="72">
        <v>3</v>
      </c>
      <c r="G62" s="72">
        <f t="shared" si="0"/>
        <v>213.45999999999998</v>
      </c>
      <c r="H62" s="73">
        <v>218.13600000000002</v>
      </c>
      <c r="I62" s="74">
        <f t="shared" si="1"/>
        <v>21.346000000000032</v>
      </c>
      <c r="J62" s="75">
        <v>3.6</v>
      </c>
      <c r="K62" s="76">
        <v>0</v>
      </c>
      <c r="L62" s="77">
        <v>4.4800000000000004</v>
      </c>
      <c r="M62" s="78">
        <f t="shared" si="2"/>
        <v>226.21600000000001</v>
      </c>
      <c r="N62" s="78">
        <v>13.67</v>
      </c>
      <c r="O62" s="79">
        <v>9</v>
      </c>
      <c r="P62" s="79">
        <f t="shared" si="3"/>
        <v>248.886</v>
      </c>
      <c r="Q62" s="58" t="s">
        <v>339</v>
      </c>
      <c r="R62" s="59">
        <v>5</v>
      </c>
      <c r="S62" s="60">
        <v>9</v>
      </c>
      <c r="T62" s="61" t="s">
        <v>339</v>
      </c>
      <c r="U62" s="61" t="s">
        <v>335</v>
      </c>
      <c r="V62" s="61" t="s">
        <v>335</v>
      </c>
      <c r="W62" s="61" t="s">
        <v>335</v>
      </c>
      <c r="X62" s="61" t="s">
        <v>339</v>
      </c>
      <c r="Y62" s="61">
        <v>5</v>
      </c>
      <c r="Z62" s="62">
        <v>0</v>
      </c>
      <c r="AA62" s="63" t="s">
        <v>339</v>
      </c>
      <c r="AB62" s="64">
        <v>2.33604E-2</v>
      </c>
      <c r="AC62" s="64" t="s">
        <v>339</v>
      </c>
      <c r="AD62" s="65">
        <v>0.22777600000000003</v>
      </c>
      <c r="AE62" s="65" t="s">
        <v>335</v>
      </c>
      <c r="AF62" s="66">
        <v>6.9198950000000009E-2</v>
      </c>
      <c r="AG62" s="66" t="s">
        <v>339</v>
      </c>
      <c r="AH62" s="67">
        <v>0.97206349000000003</v>
      </c>
      <c r="AI62" s="68" t="s">
        <v>335</v>
      </c>
      <c r="AJ62" s="69">
        <v>6.2868300000000002E-3</v>
      </c>
      <c r="AK62" s="69" t="s">
        <v>339</v>
      </c>
      <c r="AL62" s="70">
        <v>0.83499999999999996</v>
      </c>
      <c r="AM62" s="70" t="s">
        <v>339</v>
      </c>
      <c r="AO62" s="2"/>
    </row>
    <row r="63" spans="1:41" ht="18.75" customHeight="1" thickBot="1" x14ac:dyDescent="0.45">
      <c r="A63" s="47" t="s">
        <v>31</v>
      </c>
      <c r="B63" s="38">
        <v>292087</v>
      </c>
      <c r="C63" s="48" t="s">
        <v>333</v>
      </c>
      <c r="D63" s="71">
        <v>214.39</v>
      </c>
      <c r="E63" s="72">
        <v>13.67</v>
      </c>
      <c r="F63" s="72">
        <v>3</v>
      </c>
      <c r="G63" s="72">
        <f t="shared" si="0"/>
        <v>231.05999999999997</v>
      </c>
      <c r="H63" s="73">
        <v>237.49600000000001</v>
      </c>
      <c r="I63" s="74">
        <f t="shared" si="1"/>
        <v>23.106000000000023</v>
      </c>
      <c r="J63" s="75">
        <v>3.6</v>
      </c>
      <c r="K63" s="76">
        <v>0</v>
      </c>
      <c r="L63" s="77">
        <v>4.4800000000000004</v>
      </c>
      <c r="M63" s="78">
        <f t="shared" si="2"/>
        <v>245.57599999999999</v>
      </c>
      <c r="N63" s="78">
        <v>13.67</v>
      </c>
      <c r="O63" s="79">
        <v>0</v>
      </c>
      <c r="P63" s="79">
        <f t="shared" si="3"/>
        <v>259.24599999999998</v>
      </c>
      <c r="Q63" s="58" t="s">
        <v>335</v>
      </c>
      <c r="R63" s="59" t="s">
        <v>349</v>
      </c>
      <c r="S63" s="60">
        <v>0</v>
      </c>
      <c r="T63" s="61" t="s">
        <v>339</v>
      </c>
      <c r="U63" s="61" t="s">
        <v>339</v>
      </c>
      <c r="V63" s="61" t="s">
        <v>335</v>
      </c>
      <c r="W63" s="61" t="s">
        <v>335</v>
      </c>
      <c r="X63" s="61" t="s">
        <v>335</v>
      </c>
      <c r="Y63" s="61" t="s">
        <v>349</v>
      </c>
      <c r="Z63" s="62">
        <v>0</v>
      </c>
      <c r="AA63" s="63" t="s">
        <v>339</v>
      </c>
      <c r="AB63" s="64">
        <v>3.04385E-2</v>
      </c>
      <c r="AC63" s="64" t="s">
        <v>335</v>
      </c>
      <c r="AD63" s="65">
        <v>0.11064432500000002</v>
      </c>
      <c r="AE63" s="65" t="s">
        <v>335</v>
      </c>
      <c r="AF63" s="66">
        <v>6.2073749999999997E-2</v>
      </c>
      <c r="AG63" s="66" t="s">
        <v>339</v>
      </c>
      <c r="AH63" s="67">
        <v>0.99425287499999992</v>
      </c>
      <c r="AI63" s="68" t="s">
        <v>339</v>
      </c>
      <c r="AJ63" s="69">
        <v>9.2583600000000002E-3</v>
      </c>
      <c r="AK63" s="69" t="s">
        <v>339</v>
      </c>
      <c r="AL63" s="70">
        <v>0.9</v>
      </c>
      <c r="AM63" s="70" t="s">
        <v>339</v>
      </c>
      <c r="AO63" s="2"/>
    </row>
    <row r="64" spans="1:41" ht="18.75" customHeight="1" thickBot="1" x14ac:dyDescent="0.45">
      <c r="A64" s="47" t="s">
        <v>32</v>
      </c>
      <c r="B64" s="38">
        <v>385948</v>
      </c>
      <c r="C64" s="48" t="s">
        <v>333</v>
      </c>
      <c r="D64" s="71">
        <v>203.04999999999998</v>
      </c>
      <c r="E64" s="72">
        <v>13.67</v>
      </c>
      <c r="F64" s="72">
        <v>0</v>
      </c>
      <c r="G64" s="72">
        <f t="shared" si="0"/>
        <v>216.71999999999997</v>
      </c>
      <c r="H64" s="73">
        <v>224.72199999999998</v>
      </c>
      <c r="I64" s="74">
        <f t="shared" si="1"/>
        <v>21.671999999999997</v>
      </c>
      <c r="J64" s="75">
        <v>3.6</v>
      </c>
      <c r="K64" s="76">
        <v>0</v>
      </c>
      <c r="L64" s="77">
        <v>4.4800000000000004</v>
      </c>
      <c r="M64" s="78">
        <f t="shared" si="2"/>
        <v>232.80199999999996</v>
      </c>
      <c r="N64" s="78">
        <v>13.67</v>
      </c>
      <c r="O64" s="79">
        <v>0</v>
      </c>
      <c r="P64" s="79">
        <f t="shared" si="3"/>
        <v>246.47199999999995</v>
      </c>
      <c r="Q64" s="58" t="s">
        <v>335</v>
      </c>
      <c r="R64" s="59" t="s">
        <v>349</v>
      </c>
      <c r="S64" s="60">
        <v>0</v>
      </c>
      <c r="T64" s="61" t="s">
        <v>339</v>
      </c>
      <c r="U64" s="61" t="s">
        <v>335</v>
      </c>
      <c r="V64" s="61" t="s">
        <v>339</v>
      </c>
      <c r="W64" s="61" t="s">
        <v>335</v>
      </c>
      <c r="X64" s="61" t="s">
        <v>335</v>
      </c>
      <c r="Y64" s="61" t="s">
        <v>349</v>
      </c>
      <c r="Z64" s="62" t="s">
        <v>356</v>
      </c>
      <c r="AA64" s="63" t="s">
        <v>356</v>
      </c>
      <c r="AB64" s="64" t="s">
        <v>356</v>
      </c>
      <c r="AC64" s="64" t="s">
        <v>356</v>
      </c>
      <c r="AD64" s="65" t="s">
        <v>356</v>
      </c>
      <c r="AE64" s="65" t="s">
        <v>356</v>
      </c>
      <c r="AF64" s="66" t="s">
        <v>356</v>
      </c>
      <c r="AG64" s="66" t="s">
        <v>356</v>
      </c>
      <c r="AH64" s="67" t="s">
        <v>356</v>
      </c>
      <c r="AI64" s="68" t="s">
        <v>356</v>
      </c>
      <c r="AJ64" s="69" t="s">
        <v>356</v>
      </c>
      <c r="AK64" s="69" t="s">
        <v>356</v>
      </c>
      <c r="AL64" s="70" t="s">
        <v>340</v>
      </c>
      <c r="AM64" s="70" t="s">
        <v>335</v>
      </c>
      <c r="AO64" s="2"/>
    </row>
    <row r="65" spans="1:41" ht="18.75" customHeight="1" thickBot="1" x14ac:dyDescent="0.45">
      <c r="A65" s="47" t="s">
        <v>187</v>
      </c>
      <c r="B65" s="38">
        <v>564745</v>
      </c>
      <c r="C65" s="48" t="s">
        <v>333</v>
      </c>
      <c r="D65" s="71">
        <v>221.76</v>
      </c>
      <c r="E65" s="72">
        <v>13.67</v>
      </c>
      <c r="F65" s="72">
        <v>1.8</v>
      </c>
      <c r="G65" s="72">
        <f t="shared" si="0"/>
        <v>237.23</v>
      </c>
      <c r="H65" s="73">
        <v>245.483</v>
      </c>
      <c r="I65" s="74">
        <f t="shared" si="1"/>
        <v>23.723000000000013</v>
      </c>
      <c r="J65" s="75">
        <v>3.6</v>
      </c>
      <c r="K65" s="76">
        <v>0</v>
      </c>
      <c r="L65" s="77">
        <v>4.4800000000000004</v>
      </c>
      <c r="M65" s="78">
        <f t="shared" si="2"/>
        <v>253.56299999999999</v>
      </c>
      <c r="N65" s="78">
        <v>13.67</v>
      </c>
      <c r="O65" s="79">
        <v>0</v>
      </c>
      <c r="P65" s="79">
        <f t="shared" si="3"/>
        <v>267.233</v>
      </c>
      <c r="Q65" s="58" t="s">
        <v>335</v>
      </c>
      <c r="R65" s="59" t="s">
        <v>349</v>
      </c>
      <c r="S65" s="60">
        <v>0</v>
      </c>
      <c r="T65" s="61" t="s">
        <v>335</v>
      </c>
      <c r="U65" s="61" t="s">
        <v>335</v>
      </c>
      <c r="V65" s="61" t="s">
        <v>335</v>
      </c>
      <c r="W65" s="61" t="s">
        <v>335</v>
      </c>
      <c r="X65" s="61" t="s">
        <v>335</v>
      </c>
      <c r="Y65" s="61" t="s">
        <v>349</v>
      </c>
      <c r="Z65" s="62">
        <v>0</v>
      </c>
      <c r="AA65" s="63" t="s">
        <v>339</v>
      </c>
      <c r="AB65" s="64">
        <v>7.6923E-3</v>
      </c>
      <c r="AC65" s="64" t="s">
        <v>339</v>
      </c>
      <c r="AD65" s="65">
        <v>0.40034952500000004</v>
      </c>
      <c r="AE65" s="65" t="s">
        <v>335</v>
      </c>
      <c r="AF65" s="66">
        <v>4.2572449999999998E-2</v>
      </c>
      <c r="AG65" s="66" t="s">
        <v>339</v>
      </c>
      <c r="AH65" s="67">
        <v>0.976190475</v>
      </c>
      <c r="AI65" s="68" t="s">
        <v>335</v>
      </c>
      <c r="AJ65" s="69" t="s">
        <v>356</v>
      </c>
      <c r="AK65" s="69" t="s">
        <v>356</v>
      </c>
      <c r="AL65" s="70" t="s">
        <v>341</v>
      </c>
      <c r="AM65" s="70" t="s">
        <v>335</v>
      </c>
      <c r="AO65" s="2"/>
    </row>
    <row r="66" spans="1:41" ht="18.75" customHeight="1" thickBot="1" x14ac:dyDescent="0.45">
      <c r="A66" s="47" t="s">
        <v>33</v>
      </c>
      <c r="B66" s="38">
        <v>4477006</v>
      </c>
      <c r="C66" s="48" t="s">
        <v>333</v>
      </c>
      <c r="D66" s="71">
        <v>214.98999999999998</v>
      </c>
      <c r="E66" s="72">
        <v>13.67</v>
      </c>
      <c r="F66" s="72">
        <v>1.8</v>
      </c>
      <c r="G66" s="72">
        <f t="shared" si="0"/>
        <v>230.45999999999998</v>
      </c>
      <c r="H66" s="73">
        <v>238.036</v>
      </c>
      <c r="I66" s="74">
        <f t="shared" si="1"/>
        <v>23.046000000000021</v>
      </c>
      <c r="J66" s="75">
        <v>3.6</v>
      </c>
      <c r="K66" s="76">
        <v>0</v>
      </c>
      <c r="L66" s="77">
        <v>4.4800000000000004</v>
      </c>
      <c r="M66" s="78">
        <f t="shared" si="2"/>
        <v>246.11599999999999</v>
      </c>
      <c r="N66" s="78">
        <v>13.67</v>
      </c>
      <c r="O66" s="79">
        <v>7.2</v>
      </c>
      <c r="P66" s="79">
        <f t="shared" si="3"/>
        <v>266.98599999999999</v>
      </c>
      <c r="Q66" s="58" t="s">
        <v>339</v>
      </c>
      <c r="R66" s="59">
        <v>4</v>
      </c>
      <c r="S66" s="60">
        <v>7.2</v>
      </c>
      <c r="T66" s="61" t="s">
        <v>339</v>
      </c>
      <c r="U66" s="61" t="s">
        <v>335</v>
      </c>
      <c r="V66" s="61" t="s">
        <v>335</v>
      </c>
      <c r="W66" s="61" t="s">
        <v>335</v>
      </c>
      <c r="X66" s="61" t="s">
        <v>339</v>
      </c>
      <c r="Y66" s="61">
        <v>4</v>
      </c>
      <c r="Z66" s="62">
        <v>0</v>
      </c>
      <c r="AA66" s="63" t="s">
        <v>339</v>
      </c>
      <c r="AB66" s="64">
        <v>0</v>
      </c>
      <c r="AC66" s="64" t="s">
        <v>339</v>
      </c>
      <c r="AD66" s="65">
        <v>0.110088775</v>
      </c>
      <c r="AE66" s="65" t="s">
        <v>335</v>
      </c>
      <c r="AF66" s="66">
        <v>0.15906047500000001</v>
      </c>
      <c r="AG66" s="66" t="s">
        <v>335</v>
      </c>
      <c r="AH66" s="67">
        <v>1</v>
      </c>
      <c r="AI66" s="68" t="s">
        <v>339</v>
      </c>
      <c r="AJ66" s="69">
        <v>2.3886340000000002E-2</v>
      </c>
      <c r="AK66" s="69" t="s">
        <v>335</v>
      </c>
      <c r="AL66" s="70">
        <v>1</v>
      </c>
      <c r="AM66" s="70" t="s">
        <v>339</v>
      </c>
      <c r="AO66" s="2"/>
    </row>
    <row r="67" spans="1:41" ht="18.75" customHeight="1" thickBot="1" x14ac:dyDescent="0.45">
      <c r="A67" s="47" t="s">
        <v>34</v>
      </c>
      <c r="B67" s="38">
        <v>8878005</v>
      </c>
      <c r="C67" s="48" t="s">
        <v>333</v>
      </c>
      <c r="D67" s="71">
        <v>212.16</v>
      </c>
      <c r="E67" s="72">
        <v>13.67</v>
      </c>
      <c r="F67" s="72">
        <v>2.4</v>
      </c>
      <c r="G67" s="72">
        <f t="shared" si="0"/>
        <v>228.23</v>
      </c>
      <c r="H67" s="73">
        <v>234.983</v>
      </c>
      <c r="I67" s="74">
        <f t="shared" si="1"/>
        <v>22.823000000000008</v>
      </c>
      <c r="J67" s="75">
        <v>3.6</v>
      </c>
      <c r="K67" s="76">
        <v>0</v>
      </c>
      <c r="L67" s="77">
        <v>4.4800000000000004</v>
      </c>
      <c r="M67" s="78">
        <f t="shared" si="2"/>
        <v>243.06299999999999</v>
      </c>
      <c r="N67" s="78">
        <v>13.67</v>
      </c>
      <c r="O67" s="79">
        <v>12.6</v>
      </c>
      <c r="P67" s="79">
        <f t="shared" si="3"/>
        <v>269.33300000000003</v>
      </c>
      <c r="Q67" s="58" t="s">
        <v>339</v>
      </c>
      <c r="R67" s="59">
        <v>7</v>
      </c>
      <c r="S67" s="60">
        <v>12.6</v>
      </c>
      <c r="T67" s="61" t="s">
        <v>339</v>
      </c>
      <c r="U67" s="61" t="s">
        <v>335</v>
      </c>
      <c r="V67" s="61" t="s">
        <v>335</v>
      </c>
      <c r="W67" s="61" t="s">
        <v>335</v>
      </c>
      <c r="X67" s="61" t="s">
        <v>339</v>
      </c>
      <c r="Y67" s="61">
        <v>7</v>
      </c>
      <c r="Z67" s="62">
        <v>0</v>
      </c>
      <c r="AA67" s="63" t="s">
        <v>339</v>
      </c>
      <c r="AB67" s="64">
        <v>1.9983599999999997E-2</v>
      </c>
      <c r="AC67" s="64" t="s">
        <v>339</v>
      </c>
      <c r="AD67" s="65">
        <v>6.9153024999999993E-2</v>
      </c>
      <c r="AE67" s="65" t="s">
        <v>339</v>
      </c>
      <c r="AF67" s="66">
        <v>6.9608449999999988E-2</v>
      </c>
      <c r="AG67" s="66" t="s">
        <v>339</v>
      </c>
      <c r="AH67" s="67">
        <v>0.979384005</v>
      </c>
      <c r="AI67" s="68" t="s">
        <v>339</v>
      </c>
      <c r="AJ67" s="69">
        <v>1.390865E-2</v>
      </c>
      <c r="AK67" s="69" t="s">
        <v>339</v>
      </c>
      <c r="AL67" s="70">
        <v>0.91500000000000004</v>
      </c>
      <c r="AM67" s="70" t="s">
        <v>339</v>
      </c>
      <c r="AO67" s="2"/>
    </row>
    <row r="68" spans="1:41" ht="18.75" customHeight="1" thickBot="1" x14ac:dyDescent="0.45">
      <c r="A68" s="82" t="s">
        <v>301</v>
      </c>
      <c r="B68" s="48">
        <v>890677</v>
      </c>
      <c r="C68" s="48" t="s">
        <v>333</v>
      </c>
      <c r="D68" s="71">
        <v>191.36</v>
      </c>
      <c r="E68" s="72">
        <v>13.67</v>
      </c>
      <c r="F68" s="72">
        <v>1.8</v>
      </c>
      <c r="G68" s="72">
        <f t="shared" si="0"/>
        <v>206.83</v>
      </c>
      <c r="H68" s="73">
        <v>212.04300000000003</v>
      </c>
      <c r="I68" s="74">
        <f t="shared" si="1"/>
        <v>20.683000000000021</v>
      </c>
      <c r="J68" s="75">
        <v>3.6</v>
      </c>
      <c r="K68" s="76">
        <v>0</v>
      </c>
      <c r="L68" s="77">
        <v>4.4800000000000004</v>
      </c>
      <c r="M68" s="78">
        <f t="shared" si="2"/>
        <v>220.12300000000002</v>
      </c>
      <c r="N68" s="78">
        <v>13.67</v>
      </c>
      <c r="O68" s="79">
        <v>7.2</v>
      </c>
      <c r="P68" s="79">
        <f t="shared" si="3"/>
        <v>240.99299999999999</v>
      </c>
      <c r="Q68" s="58" t="s">
        <v>339</v>
      </c>
      <c r="R68" s="59">
        <v>4</v>
      </c>
      <c r="S68" s="60">
        <v>7.2</v>
      </c>
      <c r="T68" s="61" t="s">
        <v>339</v>
      </c>
      <c r="U68" s="61" t="s">
        <v>335</v>
      </c>
      <c r="V68" s="61" t="s">
        <v>335</v>
      </c>
      <c r="W68" s="61" t="s">
        <v>335</v>
      </c>
      <c r="X68" s="61" t="s">
        <v>339</v>
      </c>
      <c r="Y68" s="61">
        <v>4</v>
      </c>
      <c r="Z68" s="62">
        <v>0</v>
      </c>
      <c r="AA68" s="63" t="s">
        <v>339</v>
      </c>
      <c r="AB68" s="64">
        <v>4.5478775000000006E-2</v>
      </c>
      <c r="AC68" s="64" t="s">
        <v>335</v>
      </c>
      <c r="AD68" s="65">
        <v>0.17692967500000001</v>
      </c>
      <c r="AE68" s="65" t="s">
        <v>335</v>
      </c>
      <c r="AF68" s="66">
        <v>0.166206725</v>
      </c>
      <c r="AG68" s="66" t="s">
        <v>335</v>
      </c>
      <c r="AH68" s="67">
        <v>0.97692307499999997</v>
      </c>
      <c r="AI68" s="68" t="s">
        <v>339</v>
      </c>
      <c r="AJ68" s="69">
        <v>1.0920069999999999E-2</v>
      </c>
      <c r="AK68" s="69" t="s">
        <v>339</v>
      </c>
      <c r="AL68" s="70">
        <v>0.75</v>
      </c>
      <c r="AM68" s="70" t="s">
        <v>339</v>
      </c>
      <c r="AO68" s="2"/>
    </row>
    <row r="69" spans="1:41" ht="18.75" customHeight="1" thickBot="1" x14ac:dyDescent="0.45">
      <c r="A69" s="47" t="s">
        <v>35</v>
      </c>
      <c r="B69" s="38">
        <v>8864501</v>
      </c>
      <c r="C69" s="48" t="s">
        <v>333</v>
      </c>
      <c r="D69" s="71">
        <v>209.95</v>
      </c>
      <c r="E69" s="72">
        <v>13.67</v>
      </c>
      <c r="F69" s="72">
        <v>1.8</v>
      </c>
      <c r="G69" s="72">
        <f t="shared" si="0"/>
        <v>225.42</v>
      </c>
      <c r="H69" s="73">
        <v>232.49199999999999</v>
      </c>
      <c r="I69" s="74">
        <f t="shared" si="1"/>
        <v>22.542000000000002</v>
      </c>
      <c r="J69" s="75">
        <v>3.6</v>
      </c>
      <c r="K69" s="76">
        <v>0</v>
      </c>
      <c r="L69" s="77">
        <v>4.4800000000000004</v>
      </c>
      <c r="M69" s="78">
        <f t="shared" si="2"/>
        <v>240.57199999999997</v>
      </c>
      <c r="N69" s="78">
        <v>13.67</v>
      </c>
      <c r="O69" s="79">
        <v>7.2</v>
      </c>
      <c r="P69" s="79">
        <f t="shared" si="3"/>
        <v>261.44199999999995</v>
      </c>
      <c r="Q69" s="58" t="s">
        <v>339</v>
      </c>
      <c r="R69" s="59">
        <v>4</v>
      </c>
      <c r="S69" s="60">
        <v>7.2</v>
      </c>
      <c r="T69" s="61" t="s">
        <v>339</v>
      </c>
      <c r="U69" s="61" t="s">
        <v>335</v>
      </c>
      <c r="V69" s="61" t="s">
        <v>335</v>
      </c>
      <c r="W69" s="61" t="s">
        <v>335</v>
      </c>
      <c r="X69" s="61" t="s">
        <v>339</v>
      </c>
      <c r="Y69" s="61">
        <v>4</v>
      </c>
      <c r="Z69" s="62">
        <v>0</v>
      </c>
      <c r="AA69" s="63" t="s">
        <v>339</v>
      </c>
      <c r="AB69" s="64">
        <v>2.0750349999999997E-2</v>
      </c>
      <c r="AC69" s="64" t="s">
        <v>339</v>
      </c>
      <c r="AD69" s="65">
        <v>0.19148745</v>
      </c>
      <c r="AE69" s="65" t="s">
        <v>335</v>
      </c>
      <c r="AF69" s="66">
        <v>0.108797775</v>
      </c>
      <c r="AG69" s="66" t="s">
        <v>335</v>
      </c>
      <c r="AH69" s="67">
        <v>0.87220928500000006</v>
      </c>
      <c r="AI69" s="68" t="s">
        <v>335</v>
      </c>
      <c r="AJ69" s="69">
        <v>1.5086749999999999E-2</v>
      </c>
      <c r="AK69" s="69" t="s">
        <v>339</v>
      </c>
      <c r="AL69" s="70">
        <v>0.93500000000000005</v>
      </c>
      <c r="AM69" s="70" t="s">
        <v>339</v>
      </c>
      <c r="AO69" s="2"/>
    </row>
    <row r="70" spans="1:41" ht="18.75" customHeight="1" thickBot="1" x14ac:dyDescent="0.45">
      <c r="A70" s="47" t="s">
        <v>36</v>
      </c>
      <c r="B70" s="38">
        <v>8781109</v>
      </c>
      <c r="C70" s="48" t="s">
        <v>333</v>
      </c>
      <c r="D70" s="71">
        <v>210.85999999999999</v>
      </c>
      <c r="E70" s="72">
        <v>13.67</v>
      </c>
      <c r="F70" s="72">
        <v>1.8</v>
      </c>
      <c r="G70" s="72">
        <f t="shared" si="0"/>
        <v>226.32999999999998</v>
      </c>
      <c r="H70" s="73">
        <v>233.49299999999999</v>
      </c>
      <c r="I70" s="74">
        <f t="shared" si="1"/>
        <v>22.63300000000001</v>
      </c>
      <c r="J70" s="75">
        <v>3.6</v>
      </c>
      <c r="K70" s="76">
        <v>0</v>
      </c>
      <c r="L70" s="77">
        <v>4.4800000000000004</v>
      </c>
      <c r="M70" s="78">
        <f t="shared" si="2"/>
        <v>241.57299999999998</v>
      </c>
      <c r="N70" s="78">
        <v>13.67</v>
      </c>
      <c r="O70" s="79">
        <v>3.6</v>
      </c>
      <c r="P70" s="79">
        <f t="shared" si="3"/>
        <v>258.84299999999996</v>
      </c>
      <c r="Q70" s="58" t="s">
        <v>339</v>
      </c>
      <c r="R70" s="59">
        <v>2</v>
      </c>
      <c r="S70" s="60">
        <v>3.6</v>
      </c>
      <c r="T70" s="61" t="s">
        <v>339</v>
      </c>
      <c r="U70" s="61" t="s">
        <v>335</v>
      </c>
      <c r="V70" s="61" t="s">
        <v>335</v>
      </c>
      <c r="W70" s="61" t="s">
        <v>335</v>
      </c>
      <c r="X70" s="61" t="s">
        <v>339</v>
      </c>
      <c r="Y70" s="61">
        <v>2</v>
      </c>
      <c r="Z70" s="62">
        <v>0</v>
      </c>
      <c r="AA70" s="63" t="s">
        <v>339</v>
      </c>
      <c r="AB70" s="64">
        <v>4.4087625000000005E-2</v>
      </c>
      <c r="AC70" s="64" t="s">
        <v>335</v>
      </c>
      <c r="AD70" s="65">
        <v>0.17252790000000001</v>
      </c>
      <c r="AE70" s="65" t="s">
        <v>335</v>
      </c>
      <c r="AF70" s="66">
        <v>0.12524125</v>
      </c>
      <c r="AG70" s="66" t="s">
        <v>335</v>
      </c>
      <c r="AH70" s="67">
        <v>0.91466346000000009</v>
      </c>
      <c r="AI70" s="68" t="s">
        <v>335</v>
      </c>
      <c r="AJ70" s="69">
        <v>1.318038E-2</v>
      </c>
      <c r="AK70" s="69" t="s">
        <v>339</v>
      </c>
      <c r="AL70" s="70" t="s">
        <v>340</v>
      </c>
      <c r="AM70" s="70" t="s">
        <v>335</v>
      </c>
      <c r="AO70" s="2"/>
    </row>
    <row r="71" spans="1:41" ht="18.75" customHeight="1" thickBot="1" x14ac:dyDescent="0.45">
      <c r="A71" s="47" t="s">
        <v>37</v>
      </c>
      <c r="B71" s="38">
        <v>8299901</v>
      </c>
      <c r="C71" s="48" t="s">
        <v>333</v>
      </c>
      <c r="D71" s="71">
        <v>197.06</v>
      </c>
      <c r="E71" s="72">
        <v>13.67</v>
      </c>
      <c r="F71" s="72">
        <v>1.8</v>
      </c>
      <c r="G71" s="72">
        <f t="shared" si="0"/>
        <v>212.53</v>
      </c>
      <c r="H71" s="73">
        <v>218.31300000000002</v>
      </c>
      <c r="I71" s="74">
        <f t="shared" si="1"/>
        <v>21.253000000000014</v>
      </c>
      <c r="J71" s="75">
        <v>3.6</v>
      </c>
      <c r="K71" s="76">
        <v>0</v>
      </c>
      <c r="L71" s="77">
        <v>4.4800000000000004</v>
      </c>
      <c r="M71" s="78">
        <f t="shared" si="2"/>
        <v>226.393</v>
      </c>
      <c r="N71" s="78">
        <v>13.67</v>
      </c>
      <c r="O71" s="79">
        <v>0</v>
      </c>
      <c r="P71" s="79">
        <f t="shared" si="3"/>
        <v>240.06299999999999</v>
      </c>
      <c r="Q71" s="58" t="s">
        <v>335</v>
      </c>
      <c r="R71" s="59" t="s">
        <v>349</v>
      </c>
      <c r="S71" s="60">
        <v>0</v>
      </c>
      <c r="T71" s="61" t="s">
        <v>339</v>
      </c>
      <c r="U71" s="61" t="s">
        <v>335</v>
      </c>
      <c r="V71" s="61" t="s">
        <v>339</v>
      </c>
      <c r="W71" s="61" t="s">
        <v>335</v>
      </c>
      <c r="X71" s="61" t="s">
        <v>335</v>
      </c>
      <c r="Y71" s="61" t="s">
        <v>349</v>
      </c>
      <c r="Z71" s="62">
        <v>0</v>
      </c>
      <c r="AA71" s="63" t="s">
        <v>339</v>
      </c>
      <c r="AB71" s="64">
        <v>1.265295E-2</v>
      </c>
      <c r="AC71" s="64" t="s">
        <v>339</v>
      </c>
      <c r="AD71" s="65">
        <v>0.14261365000000001</v>
      </c>
      <c r="AE71" s="65" t="s">
        <v>335</v>
      </c>
      <c r="AF71" s="66">
        <v>0.15098685000000001</v>
      </c>
      <c r="AG71" s="66" t="s">
        <v>335</v>
      </c>
      <c r="AH71" s="67">
        <v>0.98863636499999996</v>
      </c>
      <c r="AI71" s="68" t="s">
        <v>339</v>
      </c>
      <c r="AJ71" s="69">
        <v>1.6638980000000001E-2</v>
      </c>
      <c r="AK71" s="69" t="s">
        <v>335</v>
      </c>
      <c r="AL71" s="70" t="s">
        <v>340</v>
      </c>
      <c r="AM71" s="70" t="s">
        <v>335</v>
      </c>
      <c r="AO71" s="2"/>
    </row>
    <row r="72" spans="1:41" ht="18.75" customHeight="1" thickBot="1" x14ac:dyDescent="0.45">
      <c r="A72" s="47" t="s">
        <v>214</v>
      </c>
      <c r="B72" s="38">
        <v>546500</v>
      </c>
      <c r="C72" s="48" t="s">
        <v>333</v>
      </c>
      <c r="D72" s="71">
        <v>221.76</v>
      </c>
      <c r="E72" s="72">
        <v>13.67</v>
      </c>
      <c r="F72" s="72">
        <v>0</v>
      </c>
      <c r="G72" s="72">
        <f t="shared" si="0"/>
        <v>235.42999999999998</v>
      </c>
      <c r="H72" s="73">
        <v>245.303</v>
      </c>
      <c r="I72" s="74">
        <f t="shared" si="1"/>
        <v>23.543000000000006</v>
      </c>
      <c r="J72" s="75">
        <v>3.6</v>
      </c>
      <c r="K72" s="76">
        <v>0</v>
      </c>
      <c r="L72" s="77">
        <v>4.4800000000000004</v>
      </c>
      <c r="M72" s="78">
        <f t="shared" si="2"/>
        <v>253.38299999999998</v>
      </c>
      <c r="N72" s="78">
        <v>13.67</v>
      </c>
      <c r="O72" s="79">
        <v>3.6</v>
      </c>
      <c r="P72" s="79">
        <f t="shared" si="3"/>
        <v>270.65300000000002</v>
      </c>
      <c r="Q72" s="58" t="s">
        <v>339</v>
      </c>
      <c r="R72" s="59">
        <v>2</v>
      </c>
      <c r="S72" s="60">
        <v>3.6</v>
      </c>
      <c r="T72" s="61" t="s">
        <v>339</v>
      </c>
      <c r="U72" s="61" t="s">
        <v>335</v>
      </c>
      <c r="V72" s="61" t="s">
        <v>335</v>
      </c>
      <c r="W72" s="61" t="s">
        <v>335</v>
      </c>
      <c r="X72" s="61" t="s">
        <v>339</v>
      </c>
      <c r="Y72" s="61">
        <v>2</v>
      </c>
      <c r="Z72" s="62">
        <v>0</v>
      </c>
      <c r="AA72" s="63" t="s">
        <v>339</v>
      </c>
      <c r="AB72" s="64">
        <v>2.9761899999999997E-2</v>
      </c>
      <c r="AC72" s="64" t="s">
        <v>335</v>
      </c>
      <c r="AD72" s="65">
        <v>0.12023809999999999</v>
      </c>
      <c r="AE72" s="65" t="s">
        <v>335</v>
      </c>
      <c r="AF72" s="66" t="s">
        <v>356</v>
      </c>
      <c r="AG72" s="66" t="s">
        <v>356</v>
      </c>
      <c r="AH72" s="67">
        <v>0.91666666500000005</v>
      </c>
      <c r="AI72" s="68" t="s">
        <v>335</v>
      </c>
      <c r="AJ72" s="69">
        <v>3.9509000000000002E-3</v>
      </c>
      <c r="AK72" s="69" t="s">
        <v>339</v>
      </c>
      <c r="AL72" s="70" t="s">
        <v>340</v>
      </c>
      <c r="AM72" s="70" t="s">
        <v>335</v>
      </c>
      <c r="AO72" s="2"/>
    </row>
    <row r="73" spans="1:41" ht="18.75" customHeight="1" thickBot="1" x14ac:dyDescent="0.45">
      <c r="A73" s="47" t="s">
        <v>38</v>
      </c>
      <c r="B73" s="38">
        <v>4488202</v>
      </c>
      <c r="C73" s="48" t="s">
        <v>333</v>
      </c>
      <c r="D73" s="71">
        <v>195.82999999999998</v>
      </c>
      <c r="E73" s="72">
        <v>13.67</v>
      </c>
      <c r="F73" s="72">
        <v>1.2</v>
      </c>
      <c r="G73" s="72">
        <f t="shared" ref="G73:G135" si="4">D73+E73+F73</f>
        <v>210.69999999999996</v>
      </c>
      <c r="H73" s="73">
        <v>216.9</v>
      </c>
      <c r="I73" s="74">
        <f t="shared" ref="I73:I135" si="5">(H73-D73)</f>
        <v>21.070000000000022</v>
      </c>
      <c r="J73" s="75">
        <v>3.6</v>
      </c>
      <c r="K73" s="76">
        <v>0</v>
      </c>
      <c r="L73" s="77">
        <v>4.4800000000000004</v>
      </c>
      <c r="M73" s="78">
        <f t="shared" ref="M73:M135" si="6">D73+I73+J73+L73</f>
        <v>224.98</v>
      </c>
      <c r="N73" s="78">
        <v>13.67</v>
      </c>
      <c r="O73" s="79">
        <v>3.6</v>
      </c>
      <c r="P73" s="79">
        <f t="shared" ref="P73:P135" si="7">SUM(M73:O73)</f>
        <v>242.24999999999997</v>
      </c>
      <c r="Q73" s="58" t="s">
        <v>339</v>
      </c>
      <c r="R73" s="59">
        <v>2</v>
      </c>
      <c r="S73" s="60">
        <v>3.6</v>
      </c>
      <c r="T73" s="61" t="s">
        <v>339</v>
      </c>
      <c r="U73" s="61" t="s">
        <v>335</v>
      </c>
      <c r="V73" s="61" t="s">
        <v>335</v>
      </c>
      <c r="W73" s="61" t="s">
        <v>335</v>
      </c>
      <c r="X73" s="61" t="s">
        <v>339</v>
      </c>
      <c r="Y73" s="61">
        <v>2</v>
      </c>
      <c r="Z73" s="62">
        <v>0</v>
      </c>
      <c r="AA73" s="63" t="s">
        <v>339</v>
      </c>
      <c r="AB73" s="64">
        <v>2.9265850000000003E-2</v>
      </c>
      <c r="AC73" s="64" t="s">
        <v>335</v>
      </c>
      <c r="AD73" s="65">
        <v>0.16769442500000001</v>
      </c>
      <c r="AE73" s="65" t="s">
        <v>335</v>
      </c>
      <c r="AF73" s="66">
        <v>0.17009085000000002</v>
      </c>
      <c r="AG73" s="66" t="s">
        <v>335</v>
      </c>
      <c r="AH73" s="67">
        <v>0.98979591999999994</v>
      </c>
      <c r="AI73" s="68" t="s">
        <v>339</v>
      </c>
      <c r="AJ73" s="69">
        <v>1.8734049999999999E-2</v>
      </c>
      <c r="AK73" s="69" t="s">
        <v>335</v>
      </c>
      <c r="AL73" s="70" t="s">
        <v>340</v>
      </c>
      <c r="AM73" s="70" t="s">
        <v>335</v>
      </c>
      <c r="AO73" s="2"/>
    </row>
    <row r="74" spans="1:41" ht="18.75" customHeight="1" thickBot="1" x14ac:dyDescent="0.45">
      <c r="A74" s="47" t="s">
        <v>39</v>
      </c>
      <c r="B74" s="38">
        <v>4490304</v>
      </c>
      <c r="C74" s="48" t="s">
        <v>333</v>
      </c>
      <c r="D74" s="71">
        <v>213.85999999999999</v>
      </c>
      <c r="E74" s="72">
        <v>13.67</v>
      </c>
      <c r="F74" s="72">
        <v>1.2</v>
      </c>
      <c r="G74" s="72">
        <f t="shared" si="4"/>
        <v>228.72999999999996</v>
      </c>
      <c r="H74" s="73">
        <v>236.733</v>
      </c>
      <c r="I74" s="74">
        <f t="shared" si="5"/>
        <v>22.873000000000019</v>
      </c>
      <c r="J74" s="75">
        <v>3.6</v>
      </c>
      <c r="K74" s="76">
        <v>0</v>
      </c>
      <c r="L74" s="77">
        <v>4.4800000000000004</v>
      </c>
      <c r="M74" s="78">
        <f t="shared" si="6"/>
        <v>244.81299999999999</v>
      </c>
      <c r="N74" s="78">
        <v>13.67</v>
      </c>
      <c r="O74" s="79">
        <v>3.6</v>
      </c>
      <c r="P74" s="79">
        <f t="shared" si="7"/>
        <v>262.08300000000003</v>
      </c>
      <c r="Q74" s="58" t="s">
        <v>339</v>
      </c>
      <c r="R74" s="59">
        <v>2</v>
      </c>
      <c r="S74" s="60">
        <v>3.6</v>
      </c>
      <c r="T74" s="61" t="s">
        <v>339</v>
      </c>
      <c r="U74" s="61" t="s">
        <v>335</v>
      </c>
      <c r="V74" s="61" t="s">
        <v>335</v>
      </c>
      <c r="W74" s="61" t="s">
        <v>335</v>
      </c>
      <c r="X74" s="61" t="s">
        <v>339</v>
      </c>
      <c r="Y74" s="61">
        <v>2</v>
      </c>
      <c r="Z74" s="62">
        <v>0</v>
      </c>
      <c r="AA74" s="63" t="s">
        <v>339</v>
      </c>
      <c r="AB74" s="64">
        <v>3.90625E-3</v>
      </c>
      <c r="AC74" s="64" t="s">
        <v>339</v>
      </c>
      <c r="AD74" s="65">
        <v>0.136488475</v>
      </c>
      <c r="AE74" s="65" t="s">
        <v>335</v>
      </c>
      <c r="AF74" s="66">
        <v>0.16389609999999999</v>
      </c>
      <c r="AG74" s="66" t="s">
        <v>335</v>
      </c>
      <c r="AH74" s="67">
        <v>0.95802747999999993</v>
      </c>
      <c r="AI74" s="68" t="s">
        <v>335</v>
      </c>
      <c r="AJ74" s="69">
        <v>2.2403870000000003E-2</v>
      </c>
      <c r="AK74" s="69" t="s">
        <v>335</v>
      </c>
      <c r="AL74" s="70" t="s">
        <v>340</v>
      </c>
      <c r="AM74" s="70" t="s">
        <v>335</v>
      </c>
      <c r="AO74" s="2"/>
    </row>
    <row r="75" spans="1:41" ht="18.75" customHeight="1" thickBot="1" x14ac:dyDescent="0.45">
      <c r="A75" s="47" t="s">
        <v>40</v>
      </c>
      <c r="B75" s="38">
        <v>9035206</v>
      </c>
      <c r="C75" s="48" t="s">
        <v>333</v>
      </c>
      <c r="D75" s="71">
        <v>214.56</v>
      </c>
      <c r="E75" s="72">
        <v>13.67</v>
      </c>
      <c r="F75" s="72">
        <v>0</v>
      </c>
      <c r="G75" s="72">
        <f t="shared" si="4"/>
        <v>228.23</v>
      </c>
      <c r="H75" s="73">
        <v>237.38300000000001</v>
      </c>
      <c r="I75" s="74">
        <f t="shared" si="5"/>
        <v>22.823000000000008</v>
      </c>
      <c r="J75" s="75">
        <v>3.6</v>
      </c>
      <c r="K75" s="76">
        <v>0</v>
      </c>
      <c r="L75" s="77">
        <v>4.4800000000000004</v>
      </c>
      <c r="M75" s="78">
        <f t="shared" si="6"/>
        <v>245.46299999999999</v>
      </c>
      <c r="N75" s="78">
        <v>13.67</v>
      </c>
      <c r="O75" s="79">
        <v>3.6</v>
      </c>
      <c r="P75" s="79">
        <f t="shared" si="7"/>
        <v>262.733</v>
      </c>
      <c r="Q75" s="58" t="s">
        <v>339</v>
      </c>
      <c r="R75" s="59">
        <v>2</v>
      </c>
      <c r="S75" s="60">
        <v>3.6</v>
      </c>
      <c r="T75" s="61" t="s">
        <v>339</v>
      </c>
      <c r="U75" s="61" t="s">
        <v>335</v>
      </c>
      <c r="V75" s="61" t="s">
        <v>335</v>
      </c>
      <c r="W75" s="61" t="s">
        <v>335</v>
      </c>
      <c r="X75" s="61" t="s">
        <v>339</v>
      </c>
      <c r="Y75" s="61">
        <v>2</v>
      </c>
      <c r="Z75" s="62">
        <v>0</v>
      </c>
      <c r="AA75" s="63" t="s">
        <v>339</v>
      </c>
      <c r="AB75" s="64">
        <v>1.6741075000000001E-2</v>
      </c>
      <c r="AC75" s="64" t="s">
        <v>339</v>
      </c>
      <c r="AD75" s="65">
        <v>0.11511587500000001</v>
      </c>
      <c r="AE75" s="65" t="s">
        <v>335</v>
      </c>
      <c r="AF75" s="66">
        <v>0.31473430000000002</v>
      </c>
      <c r="AG75" s="66" t="s">
        <v>335</v>
      </c>
      <c r="AH75" s="67">
        <v>0.95714285500000007</v>
      </c>
      <c r="AI75" s="68" t="s">
        <v>335</v>
      </c>
      <c r="AJ75" s="69">
        <v>1.691399E-2</v>
      </c>
      <c r="AK75" s="69" t="s">
        <v>335</v>
      </c>
      <c r="AL75" s="70" t="s">
        <v>340</v>
      </c>
      <c r="AM75" s="70" t="s">
        <v>335</v>
      </c>
      <c r="AO75" s="2"/>
    </row>
    <row r="76" spans="1:41" ht="18.75" customHeight="1" thickBot="1" x14ac:dyDescent="0.45">
      <c r="A76" s="47" t="s">
        <v>41</v>
      </c>
      <c r="B76" s="38">
        <v>58319</v>
      </c>
      <c r="C76" s="48" t="s">
        <v>333</v>
      </c>
      <c r="D76" s="71">
        <v>214.01</v>
      </c>
      <c r="E76" s="72">
        <v>13.67</v>
      </c>
      <c r="F76" s="72">
        <v>1.8</v>
      </c>
      <c r="G76" s="72">
        <f t="shared" si="4"/>
        <v>229.48</v>
      </c>
      <c r="H76" s="73">
        <v>236.958</v>
      </c>
      <c r="I76" s="74">
        <f t="shared" si="5"/>
        <v>22.948000000000008</v>
      </c>
      <c r="J76" s="75">
        <v>3.6</v>
      </c>
      <c r="K76" s="76">
        <v>0</v>
      </c>
      <c r="L76" s="77">
        <v>4.4800000000000004</v>
      </c>
      <c r="M76" s="78">
        <f t="shared" si="6"/>
        <v>245.03799999999998</v>
      </c>
      <c r="N76" s="78">
        <v>13.67</v>
      </c>
      <c r="O76" s="79">
        <v>5.4</v>
      </c>
      <c r="P76" s="79">
        <f t="shared" si="7"/>
        <v>264.10799999999995</v>
      </c>
      <c r="Q76" s="58" t="s">
        <v>339</v>
      </c>
      <c r="R76" s="59">
        <v>3</v>
      </c>
      <c r="S76" s="60">
        <v>5.4</v>
      </c>
      <c r="T76" s="61" t="s">
        <v>339</v>
      </c>
      <c r="U76" s="61" t="s">
        <v>335</v>
      </c>
      <c r="V76" s="61" t="s">
        <v>335</v>
      </c>
      <c r="W76" s="61" t="s">
        <v>335</v>
      </c>
      <c r="X76" s="61" t="s">
        <v>339</v>
      </c>
      <c r="Y76" s="61">
        <v>3</v>
      </c>
      <c r="Z76" s="62">
        <v>0</v>
      </c>
      <c r="AA76" s="63" t="s">
        <v>339</v>
      </c>
      <c r="AB76" s="64">
        <v>9.5246749999999998E-3</v>
      </c>
      <c r="AC76" s="64" t="s">
        <v>339</v>
      </c>
      <c r="AD76" s="65">
        <v>0.211542075</v>
      </c>
      <c r="AE76" s="65" t="s">
        <v>335</v>
      </c>
      <c r="AF76" s="66">
        <v>0.17842712499999999</v>
      </c>
      <c r="AG76" s="66" t="s">
        <v>335</v>
      </c>
      <c r="AH76" s="67">
        <v>0.93840082499999999</v>
      </c>
      <c r="AI76" s="68" t="s">
        <v>335</v>
      </c>
      <c r="AJ76" s="69">
        <v>1.0832409999999999E-2</v>
      </c>
      <c r="AK76" s="69" t="s">
        <v>339</v>
      </c>
      <c r="AL76" s="70" t="s">
        <v>340</v>
      </c>
      <c r="AM76" s="70" t="s">
        <v>335</v>
      </c>
      <c r="AO76" s="2"/>
    </row>
    <row r="77" spans="1:41" ht="18.75" customHeight="1" thickBot="1" x14ac:dyDescent="0.45">
      <c r="A77" s="47" t="s">
        <v>42</v>
      </c>
      <c r="B77" s="38">
        <v>9081704</v>
      </c>
      <c r="C77" s="48" t="s">
        <v>333</v>
      </c>
      <c r="D77" s="71">
        <v>207.12</v>
      </c>
      <c r="E77" s="72">
        <v>13.67</v>
      </c>
      <c r="F77" s="72">
        <v>1.2</v>
      </c>
      <c r="G77" s="72">
        <f t="shared" si="4"/>
        <v>221.98999999999998</v>
      </c>
      <c r="H77" s="73">
        <v>229.31900000000002</v>
      </c>
      <c r="I77" s="74">
        <f t="shared" si="5"/>
        <v>22.199000000000012</v>
      </c>
      <c r="J77" s="75">
        <v>3.6</v>
      </c>
      <c r="K77" s="76">
        <v>0</v>
      </c>
      <c r="L77" s="77">
        <v>4.4800000000000004</v>
      </c>
      <c r="M77" s="78">
        <f t="shared" si="6"/>
        <v>237.399</v>
      </c>
      <c r="N77" s="78">
        <v>13.67</v>
      </c>
      <c r="O77" s="79">
        <v>0</v>
      </c>
      <c r="P77" s="79">
        <f t="shared" si="7"/>
        <v>251.06899999999999</v>
      </c>
      <c r="Q77" s="58" t="s">
        <v>335</v>
      </c>
      <c r="R77" s="59" t="s">
        <v>349</v>
      </c>
      <c r="S77" s="60">
        <v>0</v>
      </c>
      <c r="T77" s="61" t="s">
        <v>339</v>
      </c>
      <c r="U77" s="61" t="s">
        <v>335</v>
      </c>
      <c r="V77" s="61" t="s">
        <v>339</v>
      </c>
      <c r="W77" s="61" t="s">
        <v>335</v>
      </c>
      <c r="X77" s="61" t="s">
        <v>335</v>
      </c>
      <c r="Y77" s="61" t="s">
        <v>349</v>
      </c>
      <c r="Z77" s="62">
        <v>0</v>
      </c>
      <c r="AA77" s="63" t="s">
        <v>339</v>
      </c>
      <c r="AB77" s="64">
        <v>2.8869825000000002E-2</v>
      </c>
      <c r="AC77" s="64" t="s">
        <v>335</v>
      </c>
      <c r="AD77" s="65">
        <v>0.239404175</v>
      </c>
      <c r="AE77" s="65" t="s">
        <v>335</v>
      </c>
      <c r="AF77" s="66">
        <v>0.18439325000000001</v>
      </c>
      <c r="AG77" s="66" t="s">
        <v>335</v>
      </c>
      <c r="AH77" s="67">
        <v>0.99137931000000001</v>
      </c>
      <c r="AI77" s="68" t="s">
        <v>339</v>
      </c>
      <c r="AJ77" s="69">
        <v>1.2511339999999999E-2</v>
      </c>
      <c r="AK77" s="69" t="s">
        <v>339</v>
      </c>
      <c r="AL77" s="70" t="s">
        <v>340</v>
      </c>
      <c r="AM77" s="70" t="s">
        <v>335</v>
      </c>
      <c r="AO77" s="2"/>
    </row>
    <row r="78" spans="1:41" ht="18.75" customHeight="1" thickBot="1" x14ac:dyDescent="0.45">
      <c r="A78" s="47" t="s">
        <v>227</v>
      </c>
      <c r="B78" s="38">
        <v>6419704</v>
      </c>
      <c r="C78" s="48" t="s">
        <v>333</v>
      </c>
      <c r="D78" s="71">
        <v>205.42</v>
      </c>
      <c r="E78" s="72">
        <v>13.67</v>
      </c>
      <c r="F78" s="72">
        <v>1.2</v>
      </c>
      <c r="G78" s="72">
        <f t="shared" si="4"/>
        <v>220.28999999999996</v>
      </c>
      <c r="H78" s="73">
        <v>227.44900000000001</v>
      </c>
      <c r="I78" s="74">
        <f t="shared" si="5"/>
        <v>22.029000000000025</v>
      </c>
      <c r="J78" s="75">
        <v>3.6</v>
      </c>
      <c r="K78" s="76">
        <v>0</v>
      </c>
      <c r="L78" s="77">
        <v>4.4800000000000004</v>
      </c>
      <c r="M78" s="78">
        <f t="shared" si="6"/>
        <v>235.529</v>
      </c>
      <c r="N78" s="78">
        <v>13.67</v>
      </c>
      <c r="O78" s="79">
        <v>5.4</v>
      </c>
      <c r="P78" s="79">
        <f t="shared" si="7"/>
        <v>254.59899999999999</v>
      </c>
      <c r="Q78" s="58" t="s">
        <v>339</v>
      </c>
      <c r="R78" s="59">
        <v>3</v>
      </c>
      <c r="S78" s="60">
        <v>5.4</v>
      </c>
      <c r="T78" s="61" t="s">
        <v>339</v>
      </c>
      <c r="U78" s="61" t="s">
        <v>335</v>
      </c>
      <c r="V78" s="61" t="s">
        <v>335</v>
      </c>
      <c r="W78" s="61" t="s">
        <v>335</v>
      </c>
      <c r="X78" s="61" t="s">
        <v>339</v>
      </c>
      <c r="Y78" s="61">
        <v>3</v>
      </c>
      <c r="Z78" s="62">
        <v>0</v>
      </c>
      <c r="AA78" s="63" t="s">
        <v>339</v>
      </c>
      <c r="AB78" s="64">
        <v>1.24539E-2</v>
      </c>
      <c r="AC78" s="64" t="s">
        <v>339</v>
      </c>
      <c r="AD78" s="65">
        <v>0.11053297500000001</v>
      </c>
      <c r="AE78" s="65" t="s">
        <v>335</v>
      </c>
      <c r="AF78" s="66">
        <v>0.192928925</v>
      </c>
      <c r="AG78" s="66" t="s">
        <v>335</v>
      </c>
      <c r="AH78" s="67">
        <v>0.99375000000000002</v>
      </c>
      <c r="AI78" s="68" t="s">
        <v>339</v>
      </c>
      <c r="AJ78" s="69">
        <v>1.6290809999999999E-2</v>
      </c>
      <c r="AK78" s="69" t="s">
        <v>335</v>
      </c>
      <c r="AL78" s="70" t="s">
        <v>340</v>
      </c>
      <c r="AM78" s="70" t="s">
        <v>335</v>
      </c>
      <c r="AO78" s="2"/>
    </row>
    <row r="79" spans="1:41" ht="18.75" customHeight="1" thickBot="1" x14ac:dyDescent="0.45">
      <c r="A79" s="47" t="s">
        <v>43</v>
      </c>
      <c r="B79" s="38">
        <v>4484703</v>
      </c>
      <c r="C79" s="48" t="s">
        <v>333</v>
      </c>
      <c r="D79" s="71">
        <v>199.25</v>
      </c>
      <c r="E79" s="72">
        <v>13.67</v>
      </c>
      <c r="F79" s="72">
        <v>1.2</v>
      </c>
      <c r="G79" s="72">
        <f t="shared" si="4"/>
        <v>214.11999999999998</v>
      </c>
      <c r="H79" s="73">
        <v>220.66200000000001</v>
      </c>
      <c r="I79" s="74">
        <f t="shared" si="5"/>
        <v>21.412000000000006</v>
      </c>
      <c r="J79" s="75">
        <v>3.6</v>
      </c>
      <c r="K79" s="76">
        <v>0</v>
      </c>
      <c r="L79" s="77">
        <v>4.4800000000000004</v>
      </c>
      <c r="M79" s="78">
        <f t="shared" si="6"/>
        <v>228.74199999999999</v>
      </c>
      <c r="N79" s="78">
        <v>13.67</v>
      </c>
      <c r="O79" s="79">
        <v>7.2</v>
      </c>
      <c r="P79" s="79">
        <f t="shared" si="7"/>
        <v>249.61199999999997</v>
      </c>
      <c r="Q79" s="58" t="s">
        <v>339</v>
      </c>
      <c r="R79" s="59">
        <v>4</v>
      </c>
      <c r="S79" s="60">
        <v>7.2</v>
      </c>
      <c r="T79" s="61" t="s">
        <v>339</v>
      </c>
      <c r="U79" s="61" t="s">
        <v>335</v>
      </c>
      <c r="V79" s="61" t="s">
        <v>335</v>
      </c>
      <c r="W79" s="61" t="s">
        <v>335</v>
      </c>
      <c r="X79" s="61" t="s">
        <v>339</v>
      </c>
      <c r="Y79" s="61">
        <v>4</v>
      </c>
      <c r="Z79" s="62">
        <v>0</v>
      </c>
      <c r="AA79" s="63" t="s">
        <v>339</v>
      </c>
      <c r="AB79" s="64">
        <v>2.4000674999999999E-2</v>
      </c>
      <c r="AC79" s="64" t="s">
        <v>339</v>
      </c>
      <c r="AD79" s="65">
        <v>0.197369075</v>
      </c>
      <c r="AE79" s="65" t="s">
        <v>335</v>
      </c>
      <c r="AF79" s="66">
        <v>0.17393934999999999</v>
      </c>
      <c r="AG79" s="66" t="s">
        <v>335</v>
      </c>
      <c r="AH79" s="67">
        <v>0.99193548499999995</v>
      </c>
      <c r="AI79" s="68" t="s">
        <v>339</v>
      </c>
      <c r="AJ79" s="69">
        <v>1.1723529999999999E-2</v>
      </c>
      <c r="AK79" s="69" t="s">
        <v>339</v>
      </c>
      <c r="AL79" s="70" t="s">
        <v>340</v>
      </c>
      <c r="AM79" s="70" t="s">
        <v>335</v>
      </c>
      <c r="AO79" s="2"/>
    </row>
    <row r="80" spans="1:41" ht="18.75" customHeight="1" thickBot="1" x14ac:dyDescent="0.45">
      <c r="A80" s="47" t="s">
        <v>44</v>
      </c>
      <c r="B80" s="38">
        <v>4653106</v>
      </c>
      <c r="C80" s="48" t="s">
        <v>333</v>
      </c>
      <c r="D80" s="71">
        <v>194.51999999999998</v>
      </c>
      <c r="E80" s="72">
        <v>13.67</v>
      </c>
      <c r="F80" s="72">
        <v>2.4</v>
      </c>
      <c r="G80" s="72">
        <f t="shared" si="4"/>
        <v>210.58999999999997</v>
      </c>
      <c r="H80" s="73">
        <v>215.57900000000001</v>
      </c>
      <c r="I80" s="74">
        <f t="shared" si="5"/>
        <v>21.059000000000026</v>
      </c>
      <c r="J80" s="75">
        <v>3.6</v>
      </c>
      <c r="K80" s="76">
        <v>0</v>
      </c>
      <c r="L80" s="77">
        <v>4.4800000000000004</v>
      </c>
      <c r="M80" s="78">
        <f t="shared" si="6"/>
        <v>223.65899999999999</v>
      </c>
      <c r="N80" s="78">
        <v>13.67</v>
      </c>
      <c r="O80" s="79">
        <v>3.6</v>
      </c>
      <c r="P80" s="79">
        <f t="shared" si="7"/>
        <v>240.92899999999997</v>
      </c>
      <c r="Q80" s="58" t="s">
        <v>339</v>
      </c>
      <c r="R80" s="59">
        <v>2</v>
      </c>
      <c r="S80" s="60">
        <v>3.6</v>
      </c>
      <c r="T80" s="61" t="s">
        <v>339</v>
      </c>
      <c r="U80" s="61" t="s">
        <v>335</v>
      </c>
      <c r="V80" s="61" t="s">
        <v>335</v>
      </c>
      <c r="W80" s="61" t="s">
        <v>335</v>
      </c>
      <c r="X80" s="61" t="s">
        <v>339</v>
      </c>
      <c r="Y80" s="61">
        <v>2</v>
      </c>
      <c r="Z80" s="62">
        <v>0</v>
      </c>
      <c r="AA80" s="63" t="s">
        <v>339</v>
      </c>
      <c r="AB80" s="64">
        <v>5.4824575E-2</v>
      </c>
      <c r="AC80" s="64" t="s">
        <v>335</v>
      </c>
      <c r="AD80" s="65">
        <v>0.1190268</v>
      </c>
      <c r="AE80" s="65" t="s">
        <v>335</v>
      </c>
      <c r="AF80" s="66">
        <v>0.169905625</v>
      </c>
      <c r="AG80" s="66" t="s">
        <v>335</v>
      </c>
      <c r="AH80" s="67">
        <v>0.97301136500000007</v>
      </c>
      <c r="AI80" s="68" t="s">
        <v>335</v>
      </c>
      <c r="AJ80" s="69">
        <v>1.21376E-2</v>
      </c>
      <c r="AK80" s="69" t="s">
        <v>339</v>
      </c>
      <c r="AL80" s="70" t="s">
        <v>340</v>
      </c>
      <c r="AM80" s="70" t="s">
        <v>335</v>
      </c>
      <c r="AO80" s="2"/>
    </row>
    <row r="81" spans="1:41" ht="18.75" customHeight="1" thickBot="1" x14ac:dyDescent="0.45">
      <c r="A81" s="47" t="s">
        <v>45</v>
      </c>
      <c r="B81" s="38">
        <v>49018</v>
      </c>
      <c r="C81" s="48" t="s">
        <v>333</v>
      </c>
      <c r="D81" s="71">
        <v>207.04999999999998</v>
      </c>
      <c r="E81" s="72">
        <v>13.67</v>
      </c>
      <c r="F81" s="72">
        <v>1.2</v>
      </c>
      <c r="G81" s="72">
        <f t="shared" si="4"/>
        <v>221.91999999999996</v>
      </c>
      <c r="H81" s="73">
        <v>229.24199999999999</v>
      </c>
      <c r="I81" s="74">
        <f t="shared" si="5"/>
        <v>22.192000000000007</v>
      </c>
      <c r="J81" s="75">
        <v>3.6</v>
      </c>
      <c r="K81" s="76">
        <v>0</v>
      </c>
      <c r="L81" s="77">
        <v>4.4800000000000004</v>
      </c>
      <c r="M81" s="78">
        <f t="shared" si="6"/>
        <v>237.32199999999997</v>
      </c>
      <c r="N81" s="78">
        <v>13.67</v>
      </c>
      <c r="O81" s="79">
        <v>3.6</v>
      </c>
      <c r="P81" s="79">
        <f t="shared" si="7"/>
        <v>254.59199999999996</v>
      </c>
      <c r="Q81" s="58" t="s">
        <v>339</v>
      </c>
      <c r="R81" s="59">
        <v>2</v>
      </c>
      <c r="S81" s="60">
        <v>3.6</v>
      </c>
      <c r="T81" s="61" t="s">
        <v>339</v>
      </c>
      <c r="U81" s="61" t="s">
        <v>335</v>
      </c>
      <c r="V81" s="61" t="s">
        <v>335</v>
      </c>
      <c r="W81" s="61" t="s">
        <v>335</v>
      </c>
      <c r="X81" s="61" t="s">
        <v>339</v>
      </c>
      <c r="Y81" s="61">
        <v>2</v>
      </c>
      <c r="Z81" s="62">
        <v>0</v>
      </c>
      <c r="AA81" s="63" t="s">
        <v>339</v>
      </c>
      <c r="AB81" s="64">
        <v>4.4526774999999998E-2</v>
      </c>
      <c r="AC81" s="64" t="s">
        <v>335</v>
      </c>
      <c r="AD81" s="65">
        <v>0.11276802499999999</v>
      </c>
      <c r="AE81" s="65" t="s">
        <v>335</v>
      </c>
      <c r="AF81" s="66">
        <v>0.182805725</v>
      </c>
      <c r="AG81" s="66" t="s">
        <v>335</v>
      </c>
      <c r="AH81" s="67">
        <v>0.96483451499999995</v>
      </c>
      <c r="AI81" s="68" t="s">
        <v>335</v>
      </c>
      <c r="AJ81" s="69">
        <v>1.0581609999999998E-2</v>
      </c>
      <c r="AK81" s="69" t="s">
        <v>339</v>
      </c>
      <c r="AL81" s="70" t="s">
        <v>340</v>
      </c>
      <c r="AM81" s="70" t="s">
        <v>335</v>
      </c>
      <c r="AO81" s="2"/>
    </row>
    <row r="82" spans="1:41" ht="18.75" customHeight="1" thickBot="1" x14ac:dyDescent="0.45">
      <c r="A82" s="47" t="s">
        <v>46</v>
      </c>
      <c r="B82" s="38">
        <v>4464508</v>
      </c>
      <c r="C82" s="48" t="s">
        <v>333</v>
      </c>
      <c r="D82" s="71">
        <v>191.35999999999999</v>
      </c>
      <c r="E82" s="72">
        <v>13.67</v>
      </c>
      <c r="F82" s="72">
        <v>1.8</v>
      </c>
      <c r="G82" s="72">
        <f t="shared" si="4"/>
        <v>206.82999999999998</v>
      </c>
      <c r="H82" s="73">
        <v>212.04300000000001</v>
      </c>
      <c r="I82" s="74">
        <f t="shared" si="5"/>
        <v>20.683000000000021</v>
      </c>
      <c r="J82" s="75">
        <v>3.6</v>
      </c>
      <c r="K82" s="76">
        <v>0</v>
      </c>
      <c r="L82" s="77">
        <v>4.4800000000000004</v>
      </c>
      <c r="M82" s="78">
        <f t="shared" si="6"/>
        <v>220.12299999999999</v>
      </c>
      <c r="N82" s="78">
        <v>13.67</v>
      </c>
      <c r="O82" s="79">
        <v>7.2</v>
      </c>
      <c r="P82" s="79">
        <f t="shared" si="7"/>
        <v>240.99299999999997</v>
      </c>
      <c r="Q82" s="58" t="s">
        <v>339</v>
      </c>
      <c r="R82" s="59">
        <v>4</v>
      </c>
      <c r="S82" s="60">
        <v>7.2</v>
      </c>
      <c r="T82" s="61" t="s">
        <v>339</v>
      </c>
      <c r="U82" s="61" t="s">
        <v>335</v>
      </c>
      <c r="V82" s="61" t="s">
        <v>335</v>
      </c>
      <c r="W82" s="61" t="s">
        <v>335</v>
      </c>
      <c r="X82" s="61" t="s">
        <v>339</v>
      </c>
      <c r="Y82" s="61">
        <v>4</v>
      </c>
      <c r="Z82" s="62">
        <v>0</v>
      </c>
      <c r="AA82" s="63" t="s">
        <v>339</v>
      </c>
      <c r="AB82" s="64">
        <v>4.9019499999999995E-3</v>
      </c>
      <c r="AC82" s="64" t="s">
        <v>339</v>
      </c>
      <c r="AD82" s="65">
        <v>0.12310635</v>
      </c>
      <c r="AE82" s="65" t="s">
        <v>335</v>
      </c>
      <c r="AF82" s="66">
        <v>0.13625445</v>
      </c>
      <c r="AG82" s="66" t="s">
        <v>335</v>
      </c>
      <c r="AH82" s="67">
        <v>0.98148148000000002</v>
      </c>
      <c r="AI82" s="68" t="s">
        <v>339</v>
      </c>
      <c r="AJ82" s="69">
        <v>1.272964E-2</v>
      </c>
      <c r="AK82" s="69" t="s">
        <v>339</v>
      </c>
      <c r="AL82" s="70" t="s">
        <v>340</v>
      </c>
      <c r="AM82" s="70" t="s">
        <v>335</v>
      </c>
      <c r="AO82" s="2"/>
    </row>
    <row r="83" spans="1:41" ht="18.75" customHeight="1" thickBot="1" x14ac:dyDescent="0.45">
      <c r="A83" s="47" t="s">
        <v>47</v>
      </c>
      <c r="B83" s="38">
        <v>141461</v>
      </c>
      <c r="C83" s="48" t="s">
        <v>333</v>
      </c>
      <c r="D83" s="71">
        <v>201.39999999999998</v>
      </c>
      <c r="E83" s="72">
        <v>13.67</v>
      </c>
      <c r="F83" s="72">
        <v>3</v>
      </c>
      <c r="G83" s="72">
        <f t="shared" si="4"/>
        <v>218.06999999999996</v>
      </c>
      <c r="H83" s="73">
        <v>223.20699999999999</v>
      </c>
      <c r="I83" s="74">
        <f t="shared" si="5"/>
        <v>21.807000000000016</v>
      </c>
      <c r="J83" s="75">
        <v>3.6</v>
      </c>
      <c r="K83" s="76">
        <v>0</v>
      </c>
      <c r="L83" s="77">
        <v>4.4800000000000004</v>
      </c>
      <c r="M83" s="78">
        <f t="shared" si="6"/>
        <v>231.28699999999998</v>
      </c>
      <c r="N83" s="78">
        <v>13.67</v>
      </c>
      <c r="O83" s="79">
        <v>7.2</v>
      </c>
      <c r="P83" s="79">
        <f t="shared" si="7"/>
        <v>252.15699999999995</v>
      </c>
      <c r="Q83" s="58" t="s">
        <v>339</v>
      </c>
      <c r="R83" s="59">
        <v>4</v>
      </c>
      <c r="S83" s="60">
        <v>7.2</v>
      </c>
      <c r="T83" s="61" t="s">
        <v>339</v>
      </c>
      <c r="U83" s="61" t="s">
        <v>335</v>
      </c>
      <c r="V83" s="61" t="s">
        <v>335</v>
      </c>
      <c r="W83" s="61" t="s">
        <v>335</v>
      </c>
      <c r="X83" s="61" t="s">
        <v>339</v>
      </c>
      <c r="Y83" s="61">
        <v>4</v>
      </c>
      <c r="Z83" s="62">
        <v>0</v>
      </c>
      <c r="AA83" s="63" t="s">
        <v>339</v>
      </c>
      <c r="AB83" s="64">
        <v>9.9106999999999997E-3</v>
      </c>
      <c r="AC83" s="64" t="s">
        <v>339</v>
      </c>
      <c r="AD83" s="65">
        <v>0.20257114999999998</v>
      </c>
      <c r="AE83" s="65" t="s">
        <v>335</v>
      </c>
      <c r="AF83" s="66">
        <v>0.11605327499999998</v>
      </c>
      <c r="AG83" s="66" t="s">
        <v>335</v>
      </c>
      <c r="AH83" s="67">
        <v>1</v>
      </c>
      <c r="AI83" s="68" t="s">
        <v>339</v>
      </c>
      <c r="AJ83" s="69">
        <v>3.0060920000000001E-2</v>
      </c>
      <c r="AK83" s="69" t="s">
        <v>335</v>
      </c>
      <c r="AL83" s="70">
        <v>1</v>
      </c>
      <c r="AM83" s="70" t="s">
        <v>339</v>
      </c>
      <c r="AO83" s="2"/>
    </row>
    <row r="84" spans="1:41" ht="18.75" customHeight="1" thickBot="1" x14ac:dyDescent="0.45">
      <c r="A84" s="47" t="s">
        <v>249</v>
      </c>
      <c r="B84" s="38">
        <v>114260</v>
      </c>
      <c r="C84" s="48" t="s">
        <v>333</v>
      </c>
      <c r="D84" s="71">
        <v>208.5</v>
      </c>
      <c r="E84" s="72">
        <v>0</v>
      </c>
      <c r="F84" s="72">
        <v>1.8</v>
      </c>
      <c r="G84" s="72">
        <f t="shared" si="4"/>
        <v>210.3</v>
      </c>
      <c r="H84" s="73">
        <v>229.53000000000003</v>
      </c>
      <c r="I84" s="74">
        <f t="shared" si="5"/>
        <v>21.03000000000003</v>
      </c>
      <c r="J84" s="75">
        <v>3.6</v>
      </c>
      <c r="K84" s="76">
        <v>0</v>
      </c>
      <c r="L84" s="77">
        <v>4.4800000000000004</v>
      </c>
      <c r="M84" s="78">
        <f t="shared" si="6"/>
        <v>237.61</v>
      </c>
      <c r="N84" s="81">
        <v>0</v>
      </c>
      <c r="O84" s="79">
        <v>0</v>
      </c>
      <c r="P84" s="79">
        <f t="shared" si="7"/>
        <v>237.61</v>
      </c>
      <c r="Q84" s="58" t="s">
        <v>335</v>
      </c>
      <c r="R84" s="59" t="s">
        <v>349</v>
      </c>
      <c r="S84" s="60">
        <v>0</v>
      </c>
      <c r="T84" s="61" t="s">
        <v>335</v>
      </c>
      <c r="U84" s="61" t="s">
        <v>335</v>
      </c>
      <c r="V84" s="61" t="s">
        <v>335</v>
      </c>
      <c r="W84" s="61" t="s">
        <v>335</v>
      </c>
      <c r="X84" s="61" t="s">
        <v>335</v>
      </c>
      <c r="Y84" s="61" t="s">
        <v>349</v>
      </c>
      <c r="Z84" s="62">
        <v>0</v>
      </c>
      <c r="AA84" s="63" t="s">
        <v>339</v>
      </c>
      <c r="AB84" s="64">
        <v>2.9693000000000004E-2</v>
      </c>
      <c r="AC84" s="64" t="s">
        <v>335</v>
      </c>
      <c r="AD84" s="65">
        <v>8.6606925000000001E-2</v>
      </c>
      <c r="AE84" s="65" t="s">
        <v>339</v>
      </c>
      <c r="AF84" s="66">
        <v>3.9583050000000002E-2</v>
      </c>
      <c r="AG84" s="66" t="s">
        <v>339</v>
      </c>
      <c r="AH84" s="67">
        <v>0.98684210500000002</v>
      </c>
      <c r="AI84" s="68" t="s">
        <v>339</v>
      </c>
      <c r="AJ84" s="69">
        <v>1.2960009999999999E-2</v>
      </c>
      <c r="AK84" s="69" t="s">
        <v>339</v>
      </c>
      <c r="AL84" s="70" t="s">
        <v>341</v>
      </c>
      <c r="AM84" s="70" t="s">
        <v>335</v>
      </c>
      <c r="AO84" s="2"/>
    </row>
    <row r="85" spans="1:41" ht="18.75" customHeight="1" thickBot="1" x14ac:dyDescent="0.45">
      <c r="A85" s="47" t="s">
        <v>282</v>
      </c>
      <c r="B85" s="38">
        <v>727474</v>
      </c>
      <c r="C85" s="48" t="s">
        <v>333</v>
      </c>
      <c r="D85" s="71">
        <v>224.31</v>
      </c>
      <c r="E85" s="72">
        <v>13.67</v>
      </c>
      <c r="F85" s="72">
        <v>1.8</v>
      </c>
      <c r="G85" s="72">
        <f t="shared" si="4"/>
        <v>239.78</v>
      </c>
      <c r="H85" s="73">
        <v>248.28800000000001</v>
      </c>
      <c r="I85" s="74">
        <f t="shared" si="5"/>
        <v>23.978000000000009</v>
      </c>
      <c r="J85" s="75">
        <v>3.6</v>
      </c>
      <c r="K85" s="76">
        <v>0</v>
      </c>
      <c r="L85" s="77">
        <v>4.4800000000000004</v>
      </c>
      <c r="M85" s="78">
        <f t="shared" si="6"/>
        <v>256.36799999999999</v>
      </c>
      <c r="N85" s="78">
        <v>13.67</v>
      </c>
      <c r="O85" s="79">
        <v>0</v>
      </c>
      <c r="P85" s="79">
        <f t="shared" si="7"/>
        <v>270.03800000000001</v>
      </c>
      <c r="Q85" s="58" t="s">
        <v>335</v>
      </c>
      <c r="R85" s="59" t="s">
        <v>349</v>
      </c>
      <c r="S85" s="60">
        <v>0</v>
      </c>
      <c r="T85" s="61" t="s">
        <v>339</v>
      </c>
      <c r="U85" s="61" t="s">
        <v>335</v>
      </c>
      <c r="V85" s="61" t="s">
        <v>339</v>
      </c>
      <c r="W85" s="61" t="s">
        <v>335</v>
      </c>
      <c r="X85" s="61" t="s">
        <v>335</v>
      </c>
      <c r="Y85" s="61" t="s">
        <v>349</v>
      </c>
      <c r="Z85" s="62">
        <v>0</v>
      </c>
      <c r="AA85" s="63" t="s">
        <v>339</v>
      </c>
      <c r="AB85" s="64">
        <v>1.7082424999999998E-2</v>
      </c>
      <c r="AC85" s="64" t="s">
        <v>339</v>
      </c>
      <c r="AD85" s="65">
        <v>0.10233250000000002</v>
      </c>
      <c r="AE85" s="65" t="s">
        <v>339</v>
      </c>
      <c r="AF85" s="66">
        <v>0.2139025</v>
      </c>
      <c r="AG85" s="66" t="s">
        <v>335</v>
      </c>
      <c r="AH85" s="67">
        <v>0.91422413999999996</v>
      </c>
      <c r="AI85" s="68" t="s">
        <v>335</v>
      </c>
      <c r="AJ85" s="69">
        <v>1.7641210000000001E-2</v>
      </c>
      <c r="AK85" s="69" t="s">
        <v>335</v>
      </c>
      <c r="AL85" s="70">
        <v>0.82</v>
      </c>
      <c r="AM85" s="70" t="s">
        <v>339</v>
      </c>
      <c r="AO85" s="2"/>
    </row>
    <row r="86" spans="1:41" ht="18.75" customHeight="1" thickBot="1" x14ac:dyDescent="0.45">
      <c r="A86" s="47" t="s">
        <v>228</v>
      </c>
      <c r="B86" s="38">
        <v>480185</v>
      </c>
      <c r="C86" s="48" t="s">
        <v>333</v>
      </c>
      <c r="D86" s="71">
        <v>202.47</v>
      </c>
      <c r="E86" s="72">
        <v>13.67</v>
      </c>
      <c r="F86" s="72">
        <v>1.8</v>
      </c>
      <c r="G86" s="72">
        <f t="shared" si="4"/>
        <v>217.94</v>
      </c>
      <c r="H86" s="73">
        <v>224.26400000000001</v>
      </c>
      <c r="I86" s="74">
        <f t="shared" si="5"/>
        <v>21.794000000000011</v>
      </c>
      <c r="J86" s="75">
        <v>3.6</v>
      </c>
      <c r="K86" s="76">
        <v>0</v>
      </c>
      <c r="L86" s="77">
        <v>4.4800000000000004</v>
      </c>
      <c r="M86" s="78">
        <f t="shared" si="6"/>
        <v>232.34399999999999</v>
      </c>
      <c r="N86" s="78">
        <v>13.67</v>
      </c>
      <c r="O86" s="79">
        <v>9</v>
      </c>
      <c r="P86" s="79">
        <f t="shared" si="7"/>
        <v>255.01399999999998</v>
      </c>
      <c r="Q86" s="58" t="s">
        <v>339</v>
      </c>
      <c r="R86" s="59">
        <v>5</v>
      </c>
      <c r="S86" s="60">
        <v>9</v>
      </c>
      <c r="T86" s="61" t="s">
        <v>339</v>
      </c>
      <c r="U86" s="61" t="s">
        <v>335</v>
      </c>
      <c r="V86" s="61" t="s">
        <v>335</v>
      </c>
      <c r="W86" s="61" t="s">
        <v>335</v>
      </c>
      <c r="X86" s="61" t="s">
        <v>339</v>
      </c>
      <c r="Y86" s="61">
        <v>5</v>
      </c>
      <c r="Z86" s="62">
        <v>0</v>
      </c>
      <c r="AA86" s="63" t="s">
        <v>339</v>
      </c>
      <c r="AB86" s="64">
        <v>1.9799674999999999E-2</v>
      </c>
      <c r="AC86" s="64" t="s">
        <v>339</v>
      </c>
      <c r="AD86" s="65">
        <v>1.53846E-2</v>
      </c>
      <c r="AE86" s="65" t="s">
        <v>339</v>
      </c>
      <c r="AF86" s="66">
        <v>6.1427099999999998E-2</v>
      </c>
      <c r="AG86" s="66" t="s">
        <v>339</v>
      </c>
      <c r="AH86" s="67">
        <v>0.95997153499999999</v>
      </c>
      <c r="AI86" s="68" t="s">
        <v>335</v>
      </c>
      <c r="AJ86" s="69">
        <v>8.0708700000000008E-3</v>
      </c>
      <c r="AK86" s="69" t="s">
        <v>339</v>
      </c>
      <c r="AL86" s="70" t="s">
        <v>340</v>
      </c>
      <c r="AM86" s="70" t="s">
        <v>335</v>
      </c>
      <c r="AO86" s="2"/>
    </row>
    <row r="87" spans="1:41" ht="18.75" customHeight="1" thickBot="1" x14ac:dyDescent="0.45">
      <c r="A87" s="47" t="s">
        <v>48</v>
      </c>
      <c r="B87" s="38">
        <v>4463501</v>
      </c>
      <c r="C87" s="48" t="s">
        <v>333</v>
      </c>
      <c r="D87" s="71">
        <v>219.35</v>
      </c>
      <c r="E87" s="72">
        <v>13.67</v>
      </c>
      <c r="F87" s="72">
        <v>2.4</v>
      </c>
      <c r="G87" s="72">
        <f t="shared" si="4"/>
        <v>235.42</v>
      </c>
      <c r="H87" s="73">
        <v>242.89200000000002</v>
      </c>
      <c r="I87" s="74">
        <f t="shared" si="5"/>
        <v>23.54200000000003</v>
      </c>
      <c r="J87" s="75">
        <v>3.6</v>
      </c>
      <c r="K87" s="76">
        <v>0</v>
      </c>
      <c r="L87" s="77">
        <v>4.4800000000000004</v>
      </c>
      <c r="M87" s="78">
        <f t="shared" si="6"/>
        <v>250.97200000000001</v>
      </c>
      <c r="N87" s="78">
        <v>13.67</v>
      </c>
      <c r="O87" s="87">
        <v>7.2</v>
      </c>
      <c r="P87" s="79">
        <f t="shared" si="7"/>
        <v>271.84199999999998</v>
      </c>
      <c r="Q87" s="58" t="s">
        <v>339</v>
      </c>
      <c r="R87" s="59">
        <v>4</v>
      </c>
      <c r="S87" s="60">
        <v>7.2</v>
      </c>
      <c r="T87" s="61" t="s">
        <v>339</v>
      </c>
      <c r="U87" s="61" t="s">
        <v>335</v>
      </c>
      <c r="V87" s="61" t="s">
        <v>335</v>
      </c>
      <c r="W87" s="61" t="s">
        <v>335</v>
      </c>
      <c r="X87" s="61" t="s">
        <v>339</v>
      </c>
      <c r="Y87" s="61">
        <v>4</v>
      </c>
      <c r="Z87" s="62">
        <v>0</v>
      </c>
      <c r="AA87" s="63" t="s">
        <v>339</v>
      </c>
      <c r="AB87" s="64">
        <v>2.6387000000000001E-2</v>
      </c>
      <c r="AC87" s="64" t="s">
        <v>335</v>
      </c>
      <c r="AD87" s="65">
        <v>0.21477617499999999</v>
      </c>
      <c r="AE87" s="65" t="s">
        <v>335</v>
      </c>
      <c r="AF87" s="66">
        <v>9.4527125000000004E-2</v>
      </c>
      <c r="AG87" s="66" t="s">
        <v>335</v>
      </c>
      <c r="AH87" s="67">
        <v>0.98420352500000008</v>
      </c>
      <c r="AI87" s="68" t="s">
        <v>339</v>
      </c>
      <c r="AJ87" s="69">
        <v>2.722E-3</v>
      </c>
      <c r="AK87" s="69" t="s">
        <v>339</v>
      </c>
      <c r="AL87" s="70">
        <v>0.93500000000000005</v>
      </c>
      <c r="AM87" s="70" t="s">
        <v>339</v>
      </c>
      <c r="AO87" s="2"/>
    </row>
    <row r="88" spans="1:41" ht="18.75" customHeight="1" thickBot="1" x14ac:dyDescent="0.45">
      <c r="A88" s="47" t="s">
        <v>49</v>
      </c>
      <c r="B88" s="38">
        <v>6468209</v>
      </c>
      <c r="C88" s="48" t="s">
        <v>333</v>
      </c>
      <c r="D88" s="71">
        <v>203.62</v>
      </c>
      <c r="E88" s="72">
        <v>13.67</v>
      </c>
      <c r="F88" s="72">
        <v>1.2</v>
      </c>
      <c r="G88" s="72">
        <f t="shared" si="4"/>
        <v>218.48999999999998</v>
      </c>
      <c r="H88" s="73">
        <v>225.46900000000002</v>
      </c>
      <c r="I88" s="74">
        <f t="shared" si="5"/>
        <v>21.849000000000018</v>
      </c>
      <c r="J88" s="75">
        <v>3.6</v>
      </c>
      <c r="K88" s="76">
        <v>0</v>
      </c>
      <c r="L88" s="77">
        <v>4.4800000000000004</v>
      </c>
      <c r="M88" s="78">
        <f t="shared" si="6"/>
        <v>233.54900000000001</v>
      </c>
      <c r="N88" s="78">
        <v>13.67</v>
      </c>
      <c r="O88" s="79">
        <v>0</v>
      </c>
      <c r="P88" s="79">
        <f t="shared" si="7"/>
        <v>247.21899999999999</v>
      </c>
      <c r="Q88" s="58" t="s">
        <v>335</v>
      </c>
      <c r="R88" s="59" t="s">
        <v>349</v>
      </c>
      <c r="S88" s="60">
        <v>0</v>
      </c>
      <c r="T88" s="61" t="s">
        <v>335</v>
      </c>
      <c r="U88" s="61" t="s">
        <v>335</v>
      </c>
      <c r="V88" s="61" t="s">
        <v>335</v>
      </c>
      <c r="W88" s="61" t="s">
        <v>335</v>
      </c>
      <c r="X88" s="61" t="s">
        <v>335</v>
      </c>
      <c r="Y88" s="61" t="s">
        <v>349</v>
      </c>
      <c r="Z88" s="62">
        <v>1.53125E-2</v>
      </c>
      <c r="AA88" s="63" t="s">
        <v>335</v>
      </c>
      <c r="AB88" s="64">
        <v>0</v>
      </c>
      <c r="AC88" s="64" t="s">
        <v>339</v>
      </c>
      <c r="AD88" s="65">
        <v>0.12001875000000001</v>
      </c>
      <c r="AE88" s="65" t="s">
        <v>335</v>
      </c>
      <c r="AF88" s="66">
        <v>0.12974207500000001</v>
      </c>
      <c r="AG88" s="66" t="s">
        <v>335</v>
      </c>
      <c r="AH88" s="67">
        <v>1</v>
      </c>
      <c r="AI88" s="68" t="s">
        <v>339</v>
      </c>
      <c r="AJ88" s="69">
        <v>1.6319699999999999E-2</v>
      </c>
      <c r="AK88" s="69" t="s">
        <v>335</v>
      </c>
      <c r="AL88" s="70" t="s">
        <v>341</v>
      </c>
      <c r="AM88" s="70" t="s">
        <v>335</v>
      </c>
      <c r="AO88" s="2"/>
    </row>
    <row r="89" spans="1:41" ht="18.75" customHeight="1" thickBot="1" x14ac:dyDescent="0.45">
      <c r="A89" s="47" t="s">
        <v>265</v>
      </c>
      <c r="B89" s="88">
        <v>690970</v>
      </c>
      <c r="C89" s="48" t="s">
        <v>333</v>
      </c>
      <c r="D89" s="71">
        <v>196.22</v>
      </c>
      <c r="E89" s="72">
        <v>13.67</v>
      </c>
      <c r="F89" s="72">
        <v>1.2</v>
      </c>
      <c r="G89" s="72">
        <f t="shared" si="4"/>
        <v>211.08999999999997</v>
      </c>
      <c r="H89" s="73">
        <v>217.32900000000001</v>
      </c>
      <c r="I89" s="74">
        <f t="shared" si="5"/>
        <v>21.109000000000009</v>
      </c>
      <c r="J89" s="75">
        <v>3.6</v>
      </c>
      <c r="K89" s="76">
        <v>0</v>
      </c>
      <c r="L89" s="77">
        <v>4.4800000000000004</v>
      </c>
      <c r="M89" s="78">
        <f t="shared" si="6"/>
        <v>225.40899999999999</v>
      </c>
      <c r="N89" s="78">
        <v>13.67</v>
      </c>
      <c r="O89" s="79">
        <v>10.8</v>
      </c>
      <c r="P89" s="79">
        <f t="shared" si="7"/>
        <v>249.87899999999999</v>
      </c>
      <c r="Q89" s="58" t="s">
        <v>339</v>
      </c>
      <c r="R89" s="59">
        <v>6</v>
      </c>
      <c r="S89" s="60">
        <v>10.8</v>
      </c>
      <c r="T89" s="61" t="s">
        <v>339</v>
      </c>
      <c r="U89" s="61" t="s">
        <v>335</v>
      </c>
      <c r="V89" s="61" t="s">
        <v>335</v>
      </c>
      <c r="W89" s="61" t="s">
        <v>335</v>
      </c>
      <c r="X89" s="61" t="s">
        <v>339</v>
      </c>
      <c r="Y89" s="61">
        <v>6</v>
      </c>
      <c r="Z89" s="62">
        <v>0</v>
      </c>
      <c r="AA89" s="63" t="s">
        <v>339</v>
      </c>
      <c r="AB89" s="64">
        <v>1.3250025E-2</v>
      </c>
      <c r="AC89" s="64" t="s">
        <v>339</v>
      </c>
      <c r="AD89" s="65">
        <v>4.9680349999999998E-2</v>
      </c>
      <c r="AE89" s="65" t="s">
        <v>339</v>
      </c>
      <c r="AF89" s="66">
        <v>5.8896525000000005E-2</v>
      </c>
      <c r="AG89" s="66" t="s">
        <v>339</v>
      </c>
      <c r="AH89" s="67">
        <v>0.98460080500000013</v>
      </c>
      <c r="AI89" s="68" t="s">
        <v>339</v>
      </c>
      <c r="AJ89" s="69">
        <v>1.743422E-2</v>
      </c>
      <c r="AK89" s="69" t="s">
        <v>335</v>
      </c>
      <c r="AL89" s="70">
        <v>0.755</v>
      </c>
      <c r="AM89" s="70" t="s">
        <v>339</v>
      </c>
      <c r="AO89" s="2"/>
    </row>
    <row r="90" spans="1:41" ht="18.75" customHeight="1" thickBot="1" x14ac:dyDescent="0.45">
      <c r="A90" s="47" t="s">
        <v>50</v>
      </c>
      <c r="B90" s="38">
        <v>4506405</v>
      </c>
      <c r="C90" s="48" t="s">
        <v>333</v>
      </c>
      <c r="D90" s="71">
        <v>207.64999999999998</v>
      </c>
      <c r="E90" s="72">
        <v>13.67</v>
      </c>
      <c r="F90" s="72">
        <v>2.4</v>
      </c>
      <c r="G90" s="72">
        <f t="shared" si="4"/>
        <v>223.71999999999997</v>
      </c>
      <c r="H90" s="73">
        <v>230.02199999999999</v>
      </c>
      <c r="I90" s="74">
        <f t="shared" si="5"/>
        <v>22.372000000000014</v>
      </c>
      <c r="J90" s="75">
        <v>3.6</v>
      </c>
      <c r="K90" s="76">
        <v>0</v>
      </c>
      <c r="L90" s="77">
        <v>4.4800000000000004</v>
      </c>
      <c r="M90" s="78">
        <f t="shared" si="6"/>
        <v>238.10199999999998</v>
      </c>
      <c r="N90" s="78">
        <v>13.67</v>
      </c>
      <c r="O90" s="79">
        <v>0</v>
      </c>
      <c r="P90" s="79">
        <f t="shared" si="7"/>
        <v>251.77199999999996</v>
      </c>
      <c r="Q90" s="58" t="s">
        <v>335</v>
      </c>
      <c r="R90" s="59" t="s">
        <v>349</v>
      </c>
      <c r="S90" s="60">
        <v>0</v>
      </c>
      <c r="T90" s="61" t="s">
        <v>335</v>
      </c>
      <c r="U90" s="61" t="s">
        <v>335</v>
      </c>
      <c r="V90" s="61" t="s">
        <v>335</v>
      </c>
      <c r="W90" s="61" t="s">
        <v>335</v>
      </c>
      <c r="X90" s="61" t="s">
        <v>335</v>
      </c>
      <c r="Y90" s="61" t="s">
        <v>349</v>
      </c>
      <c r="Z90" s="62">
        <v>0</v>
      </c>
      <c r="AA90" s="63" t="s">
        <v>339</v>
      </c>
      <c r="AB90" s="64">
        <v>6.916453333333332E-2</v>
      </c>
      <c r="AC90" s="64" t="s">
        <v>335</v>
      </c>
      <c r="AD90" s="65">
        <v>0.11025644999999999</v>
      </c>
      <c r="AE90" s="65" t="s">
        <v>335</v>
      </c>
      <c r="AF90" s="66">
        <v>0</v>
      </c>
      <c r="AG90" s="66" t="s">
        <v>339</v>
      </c>
      <c r="AH90" s="67">
        <v>0.98214285499999998</v>
      </c>
      <c r="AI90" s="68" t="s">
        <v>339</v>
      </c>
      <c r="AJ90" s="69">
        <v>1.8178440000000001E-2</v>
      </c>
      <c r="AK90" s="69" t="s">
        <v>335</v>
      </c>
      <c r="AL90" s="70" t="s">
        <v>341</v>
      </c>
      <c r="AM90" s="70" t="s">
        <v>335</v>
      </c>
      <c r="AO90" s="2"/>
    </row>
    <row r="91" spans="1:41" ht="18.75" customHeight="1" thickBot="1" x14ac:dyDescent="0.45">
      <c r="A91" s="47" t="s">
        <v>276</v>
      </c>
      <c r="B91" s="38">
        <v>709018</v>
      </c>
      <c r="C91" s="48" t="s">
        <v>333</v>
      </c>
      <c r="D91" s="71">
        <v>197.98</v>
      </c>
      <c r="E91" s="72">
        <v>13.67</v>
      </c>
      <c r="F91" s="72">
        <v>2.4</v>
      </c>
      <c r="G91" s="72">
        <f t="shared" si="4"/>
        <v>214.04999999999998</v>
      </c>
      <c r="H91" s="73">
        <v>219.38500000000002</v>
      </c>
      <c r="I91" s="74">
        <f t="shared" si="5"/>
        <v>21.40500000000003</v>
      </c>
      <c r="J91" s="75">
        <v>3.6</v>
      </c>
      <c r="K91" s="76">
        <v>0</v>
      </c>
      <c r="L91" s="77">
        <v>4.4800000000000004</v>
      </c>
      <c r="M91" s="78">
        <f t="shared" si="6"/>
        <v>227.465</v>
      </c>
      <c r="N91" s="78">
        <v>13.67</v>
      </c>
      <c r="O91" s="89">
        <v>9</v>
      </c>
      <c r="P91" s="79">
        <f t="shared" si="7"/>
        <v>250.13499999999999</v>
      </c>
      <c r="Q91" s="58" t="s">
        <v>339</v>
      </c>
      <c r="R91" s="59">
        <v>5</v>
      </c>
      <c r="S91" s="60">
        <v>9</v>
      </c>
      <c r="T91" s="61" t="s">
        <v>339</v>
      </c>
      <c r="U91" s="61" t="s">
        <v>335</v>
      </c>
      <c r="V91" s="61" t="s">
        <v>335</v>
      </c>
      <c r="W91" s="61" t="s">
        <v>335</v>
      </c>
      <c r="X91" s="61" t="s">
        <v>339</v>
      </c>
      <c r="Y91" s="61">
        <v>5</v>
      </c>
      <c r="Z91" s="62">
        <v>0</v>
      </c>
      <c r="AA91" s="63" t="s">
        <v>339</v>
      </c>
      <c r="AB91" s="64">
        <v>1.3269625E-2</v>
      </c>
      <c r="AC91" s="64" t="s">
        <v>339</v>
      </c>
      <c r="AD91" s="65">
        <v>5.5668124999999999E-2</v>
      </c>
      <c r="AE91" s="65" t="s">
        <v>339</v>
      </c>
      <c r="AF91" s="66">
        <v>3.4908599999999998E-2</v>
      </c>
      <c r="AG91" s="66" t="s">
        <v>339</v>
      </c>
      <c r="AH91" s="67">
        <v>0.92540983500000007</v>
      </c>
      <c r="AI91" s="68" t="s">
        <v>335</v>
      </c>
      <c r="AJ91" s="69">
        <v>1.9358169999999997E-2</v>
      </c>
      <c r="AK91" s="69" t="s">
        <v>335</v>
      </c>
      <c r="AL91" s="70">
        <v>0.75</v>
      </c>
      <c r="AM91" s="70" t="s">
        <v>339</v>
      </c>
      <c r="AO91" s="2"/>
    </row>
    <row r="92" spans="1:41" ht="18.75" customHeight="1" thickBot="1" x14ac:dyDescent="0.45">
      <c r="A92" s="47" t="s">
        <v>412</v>
      </c>
      <c r="B92" s="38">
        <v>874159</v>
      </c>
      <c r="C92" s="48" t="s">
        <v>333</v>
      </c>
      <c r="D92" s="71">
        <v>211.51</v>
      </c>
      <c r="E92" s="72">
        <v>13.67</v>
      </c>
      <c r="F92" s="72">
        <v>3</v>
      </c>
      <c r="G92" s="72">
        <f t="shared" si="4"/>
        <v>228.17999999999998</v>
      </c>
      <c r="H92" s="73">
        <v>234.328</v>
      </c>
      <c r="I92" s="74">
        <f t="shared" si="5"/>
        <v>22.818000000000012</v>
      </c>
      <c r="J92" s="75">
        <v>3.6</v>
      </c>
      <c r="K92" s="76">
        <v>0</v>
      </c>
      <c r="L92" s="77">
        <v>4.4800000000000004</v>
      </c>
      <c r="M92" s="78">
        <f t="shared" si="6"/>
        <v>242.40799999999999</v>
      </c>
      <c r="N92" s="78">
        <v>13.67</v>
      </c>
      <c r="O92" s="175">
        <v>9</v>
      </c>
      <c r="P92" s="79">
        <f t="shared" si="7"/>
        <v>265.07799999999997</v>
      </c>
      <c r="Q92" s="58" t="s">
        <v>339</v>
      </c>
      <c r="R92" s="59">
        <v>5</v>
      </c>
      <c r="S92" s="60">
        <v>9</v>
      </c>
      <c r="T92" s="61" t="s">
        <v>339</v>
      </c>
      <c r="U92" s="61" t="s">
        <v>335</v>
      </c>
      <c r="V92" s="61" t="s">
        <v>335</v>
      </c>
      <c r="W92" s="61" t="s">
        <v>335</v>
      </c>
      <c r="X92" s="61" t="s">
        <v>339</v>
      </c>
      <c r="Y92" s="61">
        <v>5</v>
      </c>
      <c r="Z92" s="62">
        <v>0</v>
      </c>
      <c r="AA92" s="63" t="s">
        <v>339</v>
      </c>
      <c r="AB92" s="64">
        <v>4.1784400000000006E-2</v>
      </c>
      <c r="AC92" s="64" t="s">
        <v>335</v>
      </c>
      <c r="AD92" s="65">
        <v>0.11311669999999999</v>
      </c>
      <c r="AE92" s="65" t="s">
        <v>335</v>
      </c>
      <c r="AF92" s="66">
        <v>5.4453475000000001E-2</v>
      </c>
      <c r="AG92" s="66" t="s">
        <v>339</v>
      </c>
      <c r="AH92" s="67">
        <v>0.995049505</v>
      </c>
      <c r="AI92" s="68" t="s">
        <v>339</v>
      </c>
      <c r="AJ92" s="69">
        <v>1.175696E-2</v>
      </c>
      <c r="AK92" s="69" t="s">
        <v>339</v>
      </c>
      <c r="AL92" s="70">
        <v>0.8</v>
      </c>
      <c r="AM92" s="70" t="s">
        <v>339</v>
      </c>
      <c r="AO92" s="2"/>
    </row>
    <row r="93" spans="1:41" ht="18.75" customHeight="1" thickBot="1" x14ac:dyDescent="0.45">
      <c r="A93" s="90" t="s">
        <v>248</v>
      </c>
      <c r="B93" s="38">
        <v>642754</v>
      </c>
      <c r="C93" s="48" t="s">
        <v>333</v>
      </c>
      <c r="D93" s="71">
        <v>191.35999999999999</v>
      </c>
      <c r="E93" s="72">
        <v>13.67</v>
      </c>
      <c r="F93" s="72">
        <v>2.4</v>
      </c>
      <c r="G93" s="72">
        <f t="shared" si="4"/>
        <v>207.42999999999998</v>
      </c>
      <c r="H93" s="73">
        <v>212.10300000000001</v>
      </c>
      <c r="I93" s="74">
        <f t="shared" si="5"/>
        <v>20.743000000000023</v>
      </c>
      <c r="J93" s="75">
        <v>3.6</v>
      </c>
      <c r="K93" s="76">
        <v>0</v>
      </c>
      <c r="L93" s="77">
        <v>4.4800000000000004</v>
      </c>
      <c r="M93" s="78">
        <f t="shared" si="6"/>
        <v>220.18299999999999</v>
      </c>
      <c r="N93" s="78">
        <v>13.67</v>
      </c>
      <c r="O93" s="79">
        <v>10.8</v>
      </c>
      <c r="P93" s="79">
        <f t="shared" si="7"/>
        <v>244.65299999999999</v>
      </c>
      <c r="Q93" s="58" t="s">
        <v>339</v>
      </c>
      <c r="R93" s="59">
        <v>6</v>
      </c>
      <c r="S93" s="60">
        <v>10.8</v>
      </c>
      <c r="T93" s="61" t="s">
        <v>339</v>
      </c>
      <c r="U93" s="61" t="s">
        <v>335</v>
      </c>
      <c r="V93" s="61" t="s">
        <v>335</v>
      </c>
      <c r="W93" s="61" t="s">
        <v>335</v>
      </c>
      <c r="X93" s="61" t="s">
        <v>339</v>
      </c>
      <c r="Y93" s="61">
        <v>6</v>
      </c>
      <c r="Z93" s="62">
        <v>0</v>
      </c>
      <c r="AA93" s="63" t="s">
        <v>339</v>
      </c>
      <c r="AB93" s="64">
        <v>0</v>
      </c>
      <c r="AC93" s="64" t="s">
        <v>339</v>
      </c>
      <c r="AD93" s="65">
        <v>3.6388825E-2</v>
      </c>
      <c r="AE93" s="65" t="s">
        <v>339</v>
      </c>
      <c r="AF93" s="66">
        <v>6.9484524999999991E-2</v>
      </c>
      <c r="AG93" s="66" t="s">
        <v>339</v>
      </c>
      <c r="AH93" s="67">
        <v>1</v>
      </c>
      <c r="AI93" s="68" t="s">
        <v>339</v>
      </c>
      <c r="AJ93" s="69">
        <v>1.940718E-2</v>
      </c>
      <c r="AK93" s="69" t="s">
        <v>335</v>
      </c>
      <c r="AL93" s="70">
        <v>0.875</v>
      </c>
      <c r="AM93" s="70" t="s">
        <v>339</v>
      </c>
      <c r="AO93" s="2"/>
    </row>
    <row r="94" spans="1:41" ht="18.75" customHeight="1" thickBot="1" x14ac:dyDescent="0.45">
      <c r="A94" s="82" t="s">
        <v>323</v>
      </c>
      <c r="B94" s="38">
        <v>808644</v>
      </c>
      <c r="C94" s="48" t="s">
        <v>333</v>
      </c>
      <c r="D94" s="71">
        <v>200.91</v>
      </c>
      <c r="E94" s="72">
        <v>13.67</v>
      </c>
      <c r="F94" s="72">
        <v>2.4</v>
      </c>
      <c r="G94" s="72">
        <f t="shared" si="4"/>
        <v>216.98</v>
      </c>
      <c r="H94" s="73">
        <v>222.608</v>
      </c>
      <c r="I94" s="74">
        <f t="shared" si="5"/>
        <v>21.698000000000008</v>
      </c>
      <c r="J94" s="75">
        <v>3.6</v>
      </c>
      <c r="K94" s="76">
        <v>0</v>
      </c>
      <c r="L94" s="77">
        <v>4.4800000000000004</v>
      </c>
      <c r="M94" s="78">
        <f t="shared" si="6"/>
        <v>230.68799999999999</v>
      </c>
      <c r="N94" s="78">
        <v>13.67</v>
      </c>
      <c r="O94" s="79">
        <v>7.2</v>
      </c>
      <c r="P94" s="79">
        <f t="shared" si="7"/>
        <v>251.55799999999996</v>
      </c>
      <c r="Q94" s="58" t="s">
        <v>339</v>
      </c>
      <c r="R94" s="59">
        <v>4</v>
      </c>
      <c r="S94" s="60">
        <v>7.2</v>
      </c>
      <c r="T94" s="61" t="s">
        <v>339</v>
      </c>
      <c r="U94" s="61" t="s">
        <v>335</v>
      </c>
      <c r="V94" s="61" t="s">
        <v>335</v>
      </c>
      <c r="W94" s="61" t="s">
        <v>335</v>
      </c>
      <c r="X94" s="61" t="s">
        <v>339</v>
      </c>
      <c r="Y94" s="61">
        <v>4</v>
      </c>
      <c r="Z94" s="62">
        <v>3.3783750000000003E-3</v>
      </c>
      <c r="AA94" s="63" t="s">
        <v>335</v>
      </c>
      <c r="AB94" s="64">
        <v>3.8442899999999995E-2</v>
      </c>
      <c r="AC94" s="64" t="s">
        <v>335</v>
      </c>
      <c r="AD94" s="65">
        <v>0.11025642500000001</v>
      </c>
      <c r="AE94" s="65" t="s">
        <v>335</v>
      </c>
      <c r="AF94" s="66">
        <v>7.7430550000000001E-2</v>
      </c>
      <c r="AG94" s="66" t="s">
        <v>339</v>
      </c>
      <c r="AH94" s="67">
        <v>0.98347339</v>
      </c>
      <c r="AI94" s="68" t="s">
        <v>339</v>
      </c>
      <c r="AJ94" s="69">
        <v>1.3616699999999999E-2</v>
      </c>
      <c r="AK94" s="69" t="s">
        <v>339</v>
      </c>
      <c r="AL94" s="70">
        <v>0.78</v>
      </c>
      <c r="AM94" s="70" t="s">
        <v>339</v>
      </c>
      <c r="AO94" s="2"/>
    </row>
    <row r="95" spans="1:41" ht="18.75" customHeight="1" thickBot="1" x14ac:dyDescent="0.45">
      <c r="A95" s="82" t="s">
        <v>324</v>
      </c>
      <c r="B95" s="38">
        <v>806846</v>
      </c>
      <c r="C95" s="48" t="s">
        <v>333</v>
      </c>
      <c r="D95" s="71">
        <v>211.14</v>
      </c>
      <c r="E95" s="72">
        <v>13.67</v>
      </c>
      <c r="F95" s="72">
        <v>3</v>
      </c>
      <c r="G95" s="72">
        <f t="shared" si="4"/>
        <v>227.80999999999997</v>
      </c>
      <c r="H95" s="73">
        <v>233.92099999999999</v>
      </c>
      <c r="I95" s="74">
        <f t="shared" si="5"/>
        <v>22.781000000000006</v>
      </c>
      <c r="J95" s="75">
        <v>3.6</v>
      </c>
      <c r="K95" s="76">
        <v>0</v>
      </c>
      <c r="L95" s="77">
        <v>4.4800000000000004</v>
      </c>
      <c r="M95" s="78">
        <f t="shared" si="6"/>
        <v>242.00099999999998</v>
      </c>
      <c r="N95" s="78">
        <v>13.67</v>
      </c>
      <c r="O95" s="79">
        <v>9</v>
      </c>
      <c r="P95" s="79">
        <f t="shared" si="7"/>
        <v>264.67099999999994</v>
      </c>
      <c r="Q95" s="58" t="s">
        <v>339</v>
      </c>
      <c r="R95" s="59">
        <v>5</v>
      </c>
      <c r="S95" s="60">
        <v>9</v>
      </c>
      <c r="T95" s="61" t="s">
        <v>339</v>
      </c>
      <c r="U95" s="61" t="s">
        <v>335</v>
      </c>
      <c r="V95" s="61" t="s">
        <v>335</v>
      </c>
      <c r="W95" s="61" t="s">
        <v>335</v>
      </c>
      <c r="X95" s="61" t="s">
        <v>339</v>
      </c>
      <c r="Y95" s="61">
        <v>5</v>
      </c>
      <c r="Z95" s="62">
        <v>0</v>
      </c>
      <c r="AA95" s="63" t="s">
        <v>339</v>
      </c>
      <c r="AB95" s="64">
        <v>8.9803750000000005E-3</v>
      </c>
      <c r="AC95" s="64" t="s">
        <v>339</v>
      </c>
      <c r="AD95" s="65">
        <v>0.106347575</v>
      </c>
      <c r="AE95" s="65" t="s">
        <v>339</v>
      </c>
      <c r="AF95" s="66">
        <v>0.11597222499999998</v>
      </c>
      <c r="AG95" s="66" t="s">
        <v>335</v>
      </c>
      <c r="AH95" s="67">
        <v>1</v>
      </c>
      <c r="AI95" s="68" t="s">
        <v>339</v>
      </c>
      <c r="AJ95" s="69">
        <v>1.7660039999999998E-2</v>
      </c>
      <c r="AK95" s="69" t="s">
        <v>335</v>
      </c>
      <c r="AL95" s="70">
        <v>0.75</v>
      </c>
      <c r="AM95" s="70" t="s">
        <v>339</v>
      </c>
      <c r="AO95" s="2"/>
    </row>
    <row r="96" spans="1:41" ht="18.75" customHeight="1" thickBot="1" x14ac:dyDescent="0.45">
      <c r="A96" s="82" t="s">
        <v>399</v>
      </c>
      <c r="B96" s="48">
        <v>845159</v>
      </c>
      <c r="C96" s="48" t="s">
        <v>333</v>
      </c>
      <c r="D96" s="71">
        <v>201.63</v>
      </c>
      <c r="E96" s="72">
        <v>13.67</v>
      </c>
      <c r="F96" s="72">
        <v>2.4</v>
      </c>
      <c r="G96" s="72">
        <f t="shared" si="4"/>
        <v>217.7</v>
      </c>
      <c r="H96" s="73">
        <v>223.4</v>
      </c>
      <c r="I96" s="74">
        <f t="shared" si="5"/>
        <v>21.77000000000001</v>
      </c>
      <c r="J96" s="75">
        <v>3.6</v>
      </c>
      <c r="K96" s="76">
        <v>0</v>
      </c>
      <c r="L96" s="77">
        <v>4.4800000000000004</v>
      </c>
      <c r="M96" s="170">
        <f t="shared" si="6"/>
        <v>231.48</v>
      </c>
      <c r="N96" s="170">
        <v>13.67</v>
      </c>
      <c r="O96" s="81">
        <v>0</v>
      </c>
      <c r="P96" s="81">
        <f t="shared" si="7"/>
        <v>245.14999999999998</v>
      </c>
      <c r="Q96" s="58" t="s">
        <v>335</v>
      </c>
      <c r="R96" s="59" t="s">
        <v>349</v>
      </c>
      <c r="S96" s="60">
        <v>0</v>
      </c>
      <c r="T96" s="61" t="s">
        <v>339</v>
      </c>
      <c r="U96" s="61" t="s">
        <v>339</v>
      </c>
      <c r="V96" s="61" t="s">
        <v>339</v>
      </c>
      <c r="W96" s="61" t="s">
        <v>335</v>
      </c>
      <c r="X96" s="61" t="s">
        <v>335</v>
      </c>
      <c r="Y96" s="61" t="s">
        <v>349</v>
      </c>
      <c r="Z96" s="62">
        <v>0</v>
      </c>
      <c r="AA96" s="63" t="s">
        <v>339</v>
      </c>
      <c r="AB96" s="64">
        <v>2.8556600000000001E-2</v>
      </c>
      <c r="AC96" s="64" t="s">
        <v>335</v>
      </c>
      <c r="AD96" s="65">
        <v>0.113158625</v>
      </c>
      <c r="AE96" s="65" t="s">
        <v>335</v>
      </c>
      <c r="AF96" s="66">
        <v>0.10391392499999999</v>
      </c>
      <c r="AG96" s="66" t="s">
        <v>335</v>
      </c>
      <c r="AH96" s="67">
        <v>0.9790773049999999</v>
      </c>
      <c r="AI96" s="68" t="s">
        <v>339</v>
      </c>
      <c r="AJ96" s="69">
        <v>2.0159959999999998E-2</v>
      </c>
      <c r="AK96" s="69" t="s">
        <v>335</v>
      </c>
      <c r="AL96" s="70">
        <v>0.75</v>
      </c>
      <c r="AM96" s="70" t="s">
        <v>339</v>
      </c>
    </row>
    <row r="97" spans="1:41" ht="18.75" customHeight="1" thickBot="1" x14ac:dyDescent="0.45">
      <c r="A97" s="82" t="s">
        <v>306</v>
      </c>
      <c r="B97" s="38">
        <v>784982</v>
      </c>
      <c r="C97" s="48" t="s">
        <v>333</v>
      </c>
      <c r="D97" s="71">
        <v>192.67999999999998</v>
      </c>
      <c r="E97" s="72">
        <v>13.67</v>
      </c>
      <c r="F97" s="72">
        <v>1.8</v>
      </c>
      <c r="G97" s="72">
        <f t="shared" si="4"/>
        <v>208.14999999999998</v>
      </c>
      <c r="H97" s="73">
        <v>213.495</v>
      </c>
      <c r="I97" s="74">
        <f t="shared" si="5"/>
        <v>20.815000000000026</v>
      </c>
      <c r="J97" s="75">
        <v>3.6</v>
      </c>
      <c r="K97" s="76">
        <v>0</v>
      </c>
      <c r="L97" s="77">
        <v>4.4800000000000004</v>
      </c>
      <c r="M97" s="78">
        <f t="shared" si="6"/>
        <v>221.57499999999999</v>
      </c>
      <c r="N97" s="78">
        <v>13.67</v>
      </c>
      <c r="O97" s="79">
        <v>0</v>
      </c>
      <c r="P97" s="79">
        <f t="shared" si="7"/>
        <v>235.24499999999998</v>
      </c>
      <c r="Q97" s="58" t="s">
        <v>335</v>
      </c>
      <c r="R97" s="59" t="s">
        <v>349</v>
      </c>
      <c r="S97" s="60">
        <v>0</v>
      </c>
      <c r="T97" s="61" t="s">
        <v>339</v>
      </c>
      <c r="U97" s="61" t="s">
        <v>335</v>
      </c>
      <c r="V97" s="61" t="s">
        <v>339</v>
      </c>
      <c r="W97" s="61" t="s">
        <v>335</v>
      </c>
      <c r="X97" s="61" t="s">
        <v>335</v>
      </c>
      <c r="Y97" s="61" t="s">
        <v>349</v>
      </c>
      <c r="Z97" s="62">
        <v>0</v>
      </c>
      <c r="AA97" s="63" t="s">
        <v>339</v>
      </c>
      <c r="AB97" s="64">
        <v>5.1020500000000003E-3</v>
      </c>
      <c r="AC97" s="64" t="s">
        <v>339</v>
      </c>
      <c r="AD97" s="65">
        <v>0.11532884999999998</v>
      </c>
      <c r="AE97" s="65" t="s">
        <v>335</v>
      </c>
      <c r="AF97" s="66">
        <v>0.15679272499999999</v>
      </c>
      <c r="AG97" s="66" t="s">
        <v>335</v>
      </c>
      <c r="AH97" s="67">
        <v>1</v>
      </c>
      <c r="AI97" s="68" t="s">
        <v>339</v>
      </c>
      <c r="AJ97" s="69">
        <v>2.9740540000000003E-2</v>
      </c>
      <c r="AK97" s="69" t="s">
        <v>335</v>
      </c>
      <c r="AL97" s="70" t="s">
        <v>340</v>
      </c>
      <c r="AM97" s="70" t="s">
        <v>335</v>
      </c>
      <c r="AO97" s="2"/>
    </row>
    <row r="98" spans="1:41" ht="18.75" customHeight="1" thickBot="1" x14ac:dyDescent="0.45">
      <c r="A98" s="82" t="s">
        <v>326</v>
      </c>
      <c r="B98" s="38">
        <v>806731</v>
      </c>
      <c r="C98" s="48" t="s">
        <v>333</v>
      </c>
      <c r="D98" s="71">
        <v>205.28</v>
      </c>
      <c r="E98" s="72">
        <v>13.67</v>
      </c>
      <c r="F98" s="72">
        <v>1.8</v>
      </c>
      <c r="G98" s="72">
        <f t="shared" si="4"/>
        <v>220.75</v>
      </c>
      <c r="H98" s="73">
        <v>227.35500000000002</v>
      </c>
      <c r="I98" s="74">
        <f t="shared" si="5"/>
        <v>22.075000000000017</v>
      </c>
      <c r="J98" s="75">
        <v>3.6</v>
      </c>
      <c r="K98" s="76">
        <v>0</v>
      </c>
      <c r="L98" s="77">
        <v>4.4800000000000004</v>
      </c>
      <c r="M98" s="78">
        <f t="shared" si="6"/>
        <v>235.435</v>
      </c>
      <c r="N98" s="78">
        <v>13.67</v>
      </c>
      <c r="O98" s="79">
        <v>9</v>
      </c>
      <c r="P98" s="79">
        <f t="shared" si="7"/>
        <v>258.10500000000002</v>
      </c>
      <c r="Q98" s="58" t="s">
        <v>339</v>
      </c>
      <c r="R98" s="59">
        <v>5</v>
      </c>
      <c r="S98" s="60">
        <v>9</v>
      </c>
      <c r="T98" s="61" t="s">
        <v>339</v>
      </c>
      <c r="U98" s="61" t="s">
        <v>335</v>
      </c>
      <c r="V98" s="61" t="s">
        <v>335</v>
      </c>
      <c r="W98" s="61" t="s">
        <v>335</v>
      </c>
      <c r="X98" s="61" t="s">
        <v>339</v>
      </c>
      <c r="Y98" s="61">
        <v>5</v>
      </c>
      <c r="Z98" s="62">
        <v>0</v>
      </c>
      <c r="AA98" s="63" t="s">
        <v>339</v>
      </c>
      <c r="AB98" s="64">
        <v>2.9317924999999998E-2</v>
      </c>
      <c r="AC98" s="64" t="s">
        <v>335</v>
      </c>
      <c r="AD98" s="65">
        <v>3.8306649999999998E-2</v>
      </c>
      <c r="AE98" s="65" t="s">
        <v>339</v>
      </c>
      <c r="AF98" s="66">
        <v>9.9348449999999991E-2</v>
      </c>
      <c r="AG98" s="66" t="s">
        <v>335</v>
      </c>
      <c r="AH98" s="67">
        <v>0.98076922999999994</v>
      </c>
      <c r="AI98" s="68" t="s">
        <v>339</v>
      </c>
      <c r="AJ98" s="69">
        <v>1.1741049999999999E-2</v>
      </c>
      <c r="AK98" s="69" t="s">
        <v>339</v>
      </c>
      <c r="AL98" s="70">
        <v>0.88500000000000001</v>
      </c>
      <c r="AM98" s="70" t="s">
        <v>339</v>
      </c>
      <c r="AO98" s="2"/>
    </row>
    <row r="99" spans="1:41" ht="18.75" customHeight="1" thickBot="1" x14ac:dyDescent="0.45">
      <c r="A99" s="47" t="s">
        <v>229</v>
      </c>
      <c r="B99" s="38">
        <v>597597</v>
      </c>
      <c r="C99" s="48" t="s">
        <v>333</v>
      </c>
      <c r="D99" s="71">
        <v>196.79</v>
      </c>
      <c r="E99" s="72">
        <v>13.67</v>
      </c>
      <c r="F99" s="72">
        <v>1.8</v>
      </c>
      <c r="G99" s="72">
        <f t="shared" si="4"/>
        <v>212.26</v>
      </c>
      <c r="H99" s="73">
        <v>218.01600000000002</v>
      </c>
      <c r="I99" s="74">
        <f t="shared" si="5"/>
        <v>21.226000000000028</v>
      </c>
      <c r="J99" s="75">
        <v>3.6</v>
      </c>
      <c r="K99" s="76">
        <v>0</v>
      </c>
      <c r="L99" s="77">
        <v>4.4800000000000004</v>
      </c>
      <c r="M99" s="78">
        <f t="shared" si="6"/>
        <v>226.096</v>
      </c>
      <c r="N99" s="78">
        <v>13.67</v>
      </c>
      <c r="O99" s="79">
        <v>9</v>
      </c>
      <c r="P99" s="79">
        <f t="shared" si="7"/>
        <v>248.76599999999999</v>
      </c>
      <c r="Q99" s="58" t="s">
        <v>339</v>
      </c>
      <c r="R99" s="59">
        <v>5</v>
      </c>
      <c r="S99" s="60">
        <v>9</v>
      </c>
      <c r="T99" s="61" t="s">
        <v>339</v>
      </c>
      <c r="U99" s="61" t="s">
        <v>335</v>
      </c>
      <c r="V99" s="61" t="s">
        <v>335</v>
      </c>
      <c r="W99" s="61" t="s">
        <v>335</v>
      </c>
      <c r="X99" s="61" t="s">
        <v>339</v>
      </c>
      <c r="Y99" s="61">
        <v>5</v>
      </c>
      <c r="Z99" s="62">
        <v>0</v>
      </c>
      <c r="AA99" s="63" t="s">
        <v>339</v>
      </c>
      <c r="AB99" s="64">
        <v>2.3535124999999997E-2</v>
      </c>
      <c r="AC99" s="64" t="s">
        <v>339</v>
      </c>
      <c r="AD99" s="65">
        <v>3.834365E-2</v>
      </c>
      <c r="AE99" s="65" t="s">
        <v>339</v>
      </c>
      <c r="AF99" s="66">
        <v>4.2270624999999999E-2</v>
      </c>
      <c r="AG99" s="66" t="s">
        <v>339</v>
      </c>
      <c r="AH99" s="67">
        <v>0.96500304499999989</v>
      </c>
      <c r="AI99" s="68" t="s">
        <v>335</v>
      </c>
      <c r="AJ99" s="69">
        <v>1.5959689999999999E-2</v>
      </c>
      <c r="AK99" s="69" t="s">
        <v>335</v>
      </c>
      <c r="AL99" s="70">
        <v>0.9</v>
      </c>
      <c r="AM99" s="70" t="s">
        <v>339</v>
      </c>
      <c r="AO99" s="2"/>
    </row>
    <row r="100" spans="1:41" ht="18.75" customHeight="1" thickBot="1" x14ac:dyDescent="0.45">
      <c r="A100" s="47" t="s">
        <v>268</v>
      </c>
      <c r="B100" s="88">
        <v>685119</v>
      </c>
      <c r="C100" s="48" t="s">
        <v>333</v>
      </c>
      <c r="D100" s="71">
        <v>206.62</v>
      </c>
      <c r="E100" s="72">
        <v>13.67</v>
      </c>
      <c r="F100" s="72">
        <v>2.4</v>
      </c>
      <c r="G100" s="72">
        <f t="shared" si="4"/>
        <v>222.69</v>
      </c>
      <c r="H100" s="73">
        <v>228.88900000000001</v>
      </c>
      <c r="I100" s="74">
        <f t="shared" si="5"/>
        <v>22.269000000000005</v>
      </c>
      <c r="J100" s="75">
        <v>3.6</v>
      </c>
      <c r="K100" s="76">
        <v>0</v>
      </c>
      <c r="L100" s="77">
        <v>4.4800000000000004</v>
      </c>
      <c r="M100" s="78">
        <f t="shared" si="6"/>
        <v>236.96899999999999</v>
      </c>
      <c r="N100" s="78">
        <v>13.67</v>
      </c>
      <c r="O100" s="79">
        <v>0</v>
      </c>
      <c r="P100" s="79">
        <f t="shared" si="7"/>
        <v>250.63899999999998</v>
      </c>
      <c r="Q100" s="58" t="s">
        <v>335</v>
      </c>
      <c r="R100" s="59" t="s">
        <v>349</v>
      </c>
      <c r="S100" s="60">
        <v>0</v>
      </c>
      <c r="T100" s="61" t="s">
        <v>339</v>
      </c>
      <c r="U100" s="61" t="s">
        <v>335</v>
      </c>
      <c r="V100" s="61" t="s">
        <v>339</v>
      </c>
      <c r="W100" s="61" t="s">
        <v>335</v>
      </c>
      <c r="X100" s="61" t="s">
        <v>335</v>
      </c>
      <c r="Y100" s="61" t="s">
        <v>349</v>
      </c>
      <c r="Z100" s="62">
        <v>0</v>
      </c>
      <c r="AA100" s="63" t="s">
        <v>339</v>
      </c>
      <c r="AB100" s="64">
        <v>4.1465149999999992E-2</v>
      </c>
      <c r="AC100" s="64" t="s">
        <v>335</v>
      </c>
      <c r="AD100" s="65">
        <v>0.18121329999999997</v>
      </c>
      <c r="AE100" s="65" t="s">
        <v>335</v>
      </c>
      <c r="AF100" s="66">
        <v>4.6662349999999998E-2</v>
      </c>
      <c r="AG100" s="66" t="s">
        <v>339</v>
      </c>
      <c r="AH100" s="67">
        <v>0.99479166499999994</v>
      </c>
      <c r="AI100" s="68" t="s">
        <v>339</v>
      </c>
      <c r="AJ100" s="69">
        <v>1.6004560000000001E-2</v>
      </c>
      <c r="AK100" s="69" t="s">
        <v>335</v>
      </c>
      <c r="AL100" s="70">
        <v>0.8</v>
      </c>
      <c r="AM100" s="70" t="s">
        <v>339</v>
      </c>
      <c r="AO100" s="2"/>
    </row>
    <row r="101" spans="1:41" ht="18.75" customHeight="1" thickBot="1" x14ac:dyDescent="0.45">
      <c r="A101" s="47" t="s">
        <v>311</v>
      </c>
      <c r="B101" s="38">
        <v>628930</v>
      </c>
      <c r="C101" s="48" t="s">
        <v>333</v>
      </c>
      <c r="D101" s="71">
        <v>191.35999999999999</v>
      </c>
      <c r="E101" s="72">
        <v>13.67</v>
      </c>
      <c r="F101" s="72">
        <v>3</v>
      </c>
      <c r="G101" s="72">
        <f t="shared" si="4"/>
        <v>208.02999999999997</v>
      </c>
      <c r="H101" s="73">
        <v>212.16300000000001</v>
      </c>
      <c r="I101" s="74">
        <f t="shared" si="5"/>
        <v>20.803000000000026</v>
      </c>
      <c r="J101" s="75">
        <v>3.6</v>
      </c>
      <c r="K101" s="76">
        <v>0</v>
      </c>
      <c r="L101" s="77">
        <v>4.4800000000000004</v>
      </c>
      <c r="M101" s="78">
        <f t="shared" si="6"/>
        <v>220.24299999999999</v>
      </c>
      <c r="N101" s="78">
        <v>13.67</v>
      </c>
      <c r="O101" s="79">
        <v>10.8</v>
      </c>
      <c r="P101" s="79">
        <f t="shared" si="7"/>
        <v>244.71299999999999</v>
      </c>
      <c r="Q101" s="58" t="s">
        <v>339</v>
      </c>
      <c r="R101" s="59">
        <v>6</v>
      </c>
      <c r="S101" s="60">
        <v>10.8</v>
      </c>
      <c r="T101" s="61" t="s">
        <v>339</v>
      </c>
      <c r="U101" s="61" t="s">
        <v>335</v>
      </c>
      <c r="V101" s="61" t="s">
        <v>335</v>
      </c>
      <c r="W101" s="61" t="s">
        <v>335</v>
      </c>
      <c r="X101" s="61" t="s">
        <v>339</v>
      </c>
      <c r="Y101" s="61">
        <v>6</v>
      </c>
      <c r="Z101" s="62">
        <v>0</v>
      </c>
      <c r="AA101" s="63" t="s">
        <v>339</v>
      </c>
      <c r="AB101" s="64">
        <v>0</v>
      </c>
      <c r="AC101" s="64" t="s">
        <v>339</v>
      </c>
      <c r="AD101" s="65">
        <v>0.160539025</v>
      </c>
      <c r="AE101" s="65" t="s">
        <v>335</v>
      </c>
      <c r="AF101" s="66">
        <v>6.3051999999999997E-2</v>
      </c>
      <c r="AG101" s="66" t="s">
        <v>339</v>
      </c>
      <c r="AH101" s="67">
        <v>0.98499999999999999</v>
      </c>
      <c r="AI101" s="68" t="s">
        <v>339</v>
      </c>
      <c r="AJ101" s="69">
        <v>1.1278170000000001E-2</v>
      </c>
      <c r="AK101" s="69" t="s">
        <v>339</v>
      </c>
      <c r="AL101" s="70">
        <v>0.86</v>
      </c>
      <c r="AM101" s="70" t="s">
        <v>339</v>
      </c>
      <c r="AO101" s="2"/>
    </row>
    <row r="102" spans="1:41" ht="18.75" customHeight="1" thickBot="1" x14ac:dyDescent="0.45">
      <c r="A102" s="47" t="s">
        <v>281</v>
      </c>
      <c r="B102" s="38">
        <v>706779</v>
      </c>
      <c r="C102" s="48" t="s">
        <v>333</v>
      </c>
      <c r="D102" s="71">
        <v>198.57999999999998</v>
      </c>
      <c r="E102" s="72">
        <v>13.67</v>
      </c>
      <c r="F102" s="72">
        <v>1.8</v>
      </c>
      <c r="G102" s="72">
        <f t="shared" si="4"/>
        <v>214.04999999999998</v>
      </c>
      <c r="H102" s="73">
        <v>219.98499999999999</v>
      </c>
      <c r="I102" s="74">
        <f t="shared" si="5"/>
        <v>21.405000000000001</v>
      </c>
      <c r="J102" s="75">
        <v>3.6</v>
      </c>
      <c r="K102" s="76">
        <v>0</v>
      </c>
      <c r="L102" s="77">
        <v>4.4800000000000004</v>
      </c>
      <c r="M102" s="78">
        <f t="shared" si="6"/>
        <v>228.06499999999997</v>
      </c>
      <c r="N102" s="78">
        <v>13.67</v>
      </c>
      <c r="O102" s="79">
        <v>9</v>
      </c>
      <c r="P102" s="79">
        <f t="shared" si="7"/>
        <v>250.73499999999996</v>
      </c>
      <c r="Q102" s="58" t="s">
        <v>339</v>
      </c>
      <c r="R102" s="59">
        <v>5</v>
      </c>
      <c r="S102" s="60">
        <v>9</v>
      </c>
      <c r="T102" s="61" t="s">
        <v>339</v>
      </c>
      <c r="U102" s="61" t="s">
        <v>335</v>
      </c>
      <c r="V102" s="61" t="s">
        <v>335</v>
      </c>
      <c r="W102" s="61" t="s">
        <v>335</v>
      </c>
      <c r="X102" s="61" t="s">
        <v>339</v>
      </c>
      <c r="Y102" s="61">
        <v>5</v>
      </c>
      <c r="Z102" s="62">
        <v>0</v>
      </c>
      <c r="AA102" s="63" t="s">
        <v>339</v>
      </c>
      <c r="AB102" s="64">
        <v>2.3919774999999997E-2</v>
      </c>
      <c r="AC102" s="64" t="s">
        <v>339</v>
      </c>
      <c r="AD102" s="65">
        <v>0.14916935000000001</v>
      </c>
      <c r="AE102" s="65" t="s">
        <v>335</v>
      </c>
      <c r="AF102" s="66">
        <v>5.9441099999999997E-2</v>
      </c>
      <c r="AG102" s="66" t="s">
        <v>339</v>
      </c>
      <c r="AH102" s="67">
        <v>0.97223230500000002</v>
      </c>
      <c r="AI102" s="68" t="s">
        <v>335</v>
      </c>
      <c r="AJ102" s="69">
        <v>6.5044400000000002E-3</v>
      </c>
      <c r="AK102" s="69" t="s">
        <v>339</v>
      </c>
      <c r="AL102" s="70">
        <v>0.8</v>
      </c>
      <c r="AM102" s="70" t="s">
        <v>339</v>
      </c>
      <c r="AO102" s="2"/>
    </row>
    <row r="103" spans="1:41" ht="18.75" customHeight="1" thickBot="1" x14ac:dyDescent="0.45">
      <c r="A103" s="82" t="s">
        <v>327</v>
      </c>
      <c r="B103" s="38">
        <v>807753</v>
      </c>
      <c r="C103" s="48" t="s">
        <v>333</v>
      </c>
      <c r="D103" s="71">
        <v>227.72</v>
      </c>
      <c r="E103" s="72">
        <v>13.67</v>
      </c>
      <c r="F103" s="72">
        <v>1.2</v>
      </c>
      <c r="G103" s="72">
        <f t="shared" si="4"/>
        <v>242.58999999999997</v>
      </c>
      <c r="H103" s="73">
        <v>251.97900000000001</v>
      </c>
      <c r="I103" s="74">
        <f t="shared" si="5"/>
        <v>24.259000000000015</v>
      </c>
      <c r="J103" s="75">
        <v>3.6</v>
      </c>
      <c r="K103" s="76">
        <v>0</v>
      </c>
      <c r="L103" s="77">
        <v>4.4800000000000004</v>
      </c>
      <c r="M103" s="78">
        <f t="shared" si="6"/>
        <v>260.05900000000003</v>
      </c>
      <c r="N103" s="78">
        <v>13.67</v>
      </c>
      <c r="O103" s="79">
        <v>5.4</v>
      </c>
      <c r="P103" s="79">
        <f t="shared" si="7"/>
        <v>279.12900000000002</v>
      </c>
      <c r="Q103" s="58" t="s">
        <v>339</v>
      </c>
      <c r="R103" s="59">
        <v>3</v>
      </c>
      <c r="S103" s="60">
        <v>5.4</v>
      </c>
      <c r="T103" s="61" t="s">
        <v>339</v>
      </c>
      <c r="U103" s="61" t="s">
        <v>335</v>
      </c>
      <c r="V103" s="61" t="s">
        <v>335</v>
      </c>
      <c r="W103" s="61" t="s">
        <v>335</v>
      </c>
      <c r="X103" s="61" t="s">
        <v>339</v>
      </c>
      <c r="Y103" s="61">
        <v>3</v>
      </c>
      <c r="Z103" s="62">
        <v>0</v>
      </c>
      <c r="AA103" s="63" t="s">
        <v>339</v>
      </c>
      <c r="AB103" s="64">
        <v>0</v>
      </c>
      <c r="AC103" s="64" t="s">
        <v>339</v>
      </c>
      <c r="AD103" s="65">
        <v>5.2976200000000001E-2</v>
      </c>
      <c r="AE103" s="65" t="s">
        <v>339</v>
      </c>
      <c r="AF103" s="66">
        <v>0.151157975</v>
      </c>
      <c r="AG103" s="66" t="s">
        <v>335</v>
      </c>
      <c r="AH103" s="67">
        <v>0.96</v>
      </c>
      <c r="AI103" s="68" t="s">
        <v>335</v>
      </c>
      <c r="AJ103" s="69">
        <v>2.4844439999999999E-2</v>
      </c>
      <c r="AK103" s="69" t="s">
        <v>335</v>
      </c>
      <c r="AL103" s="70" t="s">
        <v>340</v>
      </c>
      <c r="AM103" s="70" t="s">
        <v>335</v>
      </c>
      <c r="AO103" s="2"/>
    </row>
    <row r="104" spans="1:41" ht="18.75" customHeight="1" thickBot="1" x14ac:dyDescent="0.45">
      <c r="A104" s="82" t="s">
        <v>398</v>
      </c>
      <c r="B104" s="48">
        <v>847755</v>
      </c>
      <c r="C104" s="48" t="s">
        <v>333</v>
      </c>
      <c r="D104" s="71">
        <v>192.20999999999998</v>
      </c>
      <c r="E104" s="72">
        <v>13.67</v>
      </c>
      <c r="F104" s="72">
        <v>1.2</v>
      </c>
      <c r="G104" s="72">
        <f t="shared" si="4"/>
        <v>207.07999999999996</v>
      </c>
      <c r="H104" s="73">
        <v>212.91799999999998</v>
      </c>
      <c r="I104" s="74">
        <f t="shared" si="5"/>
        <v>20.707999999999998</v>
      </c>
      <c r="J104" s="75">
        <v>3.6</v>
      </c>
      <c r="K104" s="76">
        <v>0</v>
      </c>
      <c r="L104" s="77">
        <v>4.4800000000000004</v>
      </c>
      <c r="M104" s="78">
        <f t="shared" si="6"/>
        <v>220.99799999999996</v>
      </c>
      <c r="N104" s="78">
        <v>13.67</v>
      </c>
      <c r="O104" s="79">
        <v>7.2</v>
      </c>
      <c r="P104" s="79">
        <f t="shared" si="7"/>
        <v>241.86799999999994</v>
      </c>
      <c r="Q104" s="58" t="s">
        <v>339</v>
      </c>
      <c r="R104" s="59">
        <v>4</v>
      </c>
      <c r="S104" s="60">
        <v>7.2</v>
      </c>
      <c r="T104" s="61" t="s">
        <v>339</v>
      </c>
      <c r="U104" s="61" t="s">
        <v>335</v>
      </c>
      <c r="V104" s="61" t="s">
        <v>335</v>
      </c>
      <c r="W104" s="61" t="s">
        <v>335</v>
      </c>
      <c r="X104" s="61" t="s">
        <v>339</v>
      </c>
      <c r="Y104" s="61">
        <v>4</v>
      </c>
      <c r="Z104" s="62">
        <v>0</v>
      </c>
      <c r="AA104" s="63" t="s">
        <v>339</v>
      </c>
      <c r="AB104" s="64">
        <v>2.7396450000000003E-2</v>
      </c>
      <c r="AC104" s="64" t="s">
        <v>335</v>
      </c>
      <c r="AD104" s="65">
        <v>0.23029127500000002</v>
      </c>
      <c r="AE104" s="65" t="s">
        <v>335</v>
      </c>
      <c r="AF104" s="66">
        <v>9.3369249999999987E-2</v>
      </c>
      <c r="AG104" s="66" t="s">
        <v>335</v>
      </c>
      <c r="AH104" s="67">
        <v>0.99687499999999996</v>
      </c>
      <c r="AI104" s="68" t="s">
        <v>339</v>
      </c>
      <c r="AJ104" s="69">
        <v>1.4430810000000001E-2</v>
      </c>
      <c r="AK104" s="69" t="s">
        <v>339</v>
      </c>
      <c r="AL104" s="70">
        <v>0.75</v>
      </c>
      <c r="AM104" s="70" t="s">
        <v>339</v>
      </c>
    </row>
    <row r="105" spans="1:41" ht="18.75" customHeight="1" thickBot="1" x14ac:dyDescent="0.45">
      <c r="A105" s="47" t="s">
        <v>230</v>
      </c>
      <c r="B105" s="38">
        <v>642991</v>
      </c>
      <c r="C105" s="48" t="s">
        <v>333</v>
      </c>
      <c r="D105" s="71">
        <v>206.69</v>
      </c>
      <c r="E105" s="72">
        <v>13.67</v>
      </c>
      <c r="F105" s="72">
        <v>1.2</v>
      </c>
      <c r="G105" s="72">
        <f t="shared" si="4"/>
        <v>221.55999999999997</v>
      </c>
      <c r="H105" s="73">
        <v>228.846</v>
      </c>
      <c r="I105" s="74">
        <f t="shared" si="5"/>
        <v>22.156000000000006</v>
      </c>
      <c r="J105" s="75">
        <v>3.6</v>
      </c>
      <c r="K105" s="76">
        <v>0</v>
      </c>
      <c r="L105" s="77">
        <v>4.4800000000000004</v>
      </c>
      <c r="M105" s="78">
        <f t="shared" si="6"/>
        <v>236.92599999999999</v>
      </c>
      <c r="N105" s="78">
        <v>13.67</v>
      </c>
      <c r="O105" s="79">
        <v>7.2</v>
      </c>
      <c r="P105" s="79">
        <f t="shared" si="7"/>
        <v>257.79599999999999</v>
      </c>
      <c r="Q105" s="58" t="s">
        <v>339</v>
      </c>
      <c r="R105" s="59">
        <v>4</v>
      </c>
      <c r="S105" s="60">
        <v>7.2</v>
      </c>
      <c r="T105" s="61" t="s">
        <v>339</v>
      </c>
      <c r="U105" s="61" t="s">
        <v>335</v>
      </c>
      <c r="V105" s="61" t="s">
        <v>335</v>
      </c>
      <c r="W105" s="61" t="s">
        <v>335</v>
      </c>
      <c r="X105" s="61" t="s">
        <v>339</v>
      </c>
      <c r="Y105" s="61">
        <v>4</v>
      </c>
      <c r="Z105" s="62">
        <v>0</v>
      </c>
      <c r="AA105" s="63" t="s">
        <v>339</v>
      </c>
      <c r="AB105" s="64">
        <v>1.9209149999999998E-2</v>
      </c>
      <c r="AC105" s="64" t="s">
        <v>339</v>
      </c>
      <c r="AD105" s="65">
        <v>1.0208325000000001E-2</v>
      </c>
      <c r="AE105" s="65" t="s">
        <v>339</v>
      </c>
      <c r="AF105" s="66">
        <v>0.12718992500000001</v>
      </c>
      <c r="AG105" s="66" t="s">
        <v>335</v>
      </c>
      <c r="AH105" s="67">
        <v>0.97321428499999996</v>
      </c>
      <c r="AI105" s="68" t="s">
        <v>335</v>
      </c>
      <c r="AJ105" s="69">
        <v>2.160691E-2</v>
      </c>
      <c r="AK105" s="69" t="s">
        <v>335</v>
      </c>
      <c r="AL105" s="70">
        <v>0.77</v>
      </c>
      <c r="AM105" s="70" t="s">
        <v>339</v>
      </c>
      <c r="AO105" s="2"/>
    </row>
    <row r="106" spans="1:41" ht="18.75" customHeight="1" thickBot="1" x14ac:dyDescent="0.45">
      <c r="A106" s="47" t="s">
        <v>231</v>
      </c>
      <c r="B106" s="38">
        <v>649422</v>
      </c>
      <c r="C106" s="48" t="s">
        <v>333</v>
      </c>
      <c r="D106" s="71">
        <v>213.39</v>
      </c>
      <c r="E106" s="72">
        <v>13.67</v>
      </c>
      <c r="F106" s="72">
        <v>1.8</v>
      </c>
      <c r="G106" s="72">
        <f t="shared" si="4"/>
        <v>228.85999999999999</v>
      </c>
      <c r="H106" s="73">
        <v>236.27600000000001</v>
      </c>
      <c r="I106" s="74">
        <f t="shared" si="5"/>
        <v>22.886000000000024</v>
      </c>
      <c r="J106" s="75">
        <v>3.6</v>
      </c>
      <c r="K106" s="76">
        <v>0</v>
      </c>
      <c r="L106" s="77">
        <v>4.4800000000000004</v>
      </c>
      <c r="M106" s="78">
        <f t="shared" si="6"/>
        <v>244.35599999999999</v>
      </c>
      <c r="N106" s="78">
        <v>13.67</v>
      </c>
      <c r="O106" s="79">
        <v>3.6</v>
      </c>
      <c r="P106" s="79">
        <f t="shared" si="7"/>
        <v>261.62600000000003</v>
      </c>
      <c r="Q106" s="58" t="s">
        <v>339</v>
      </c>
      <c r="R106" s="59">
        <v>2</v>
      </c>
      <c r="S106" s="60">
        <v>3.6</v>
      </c>
      <c r="T106" s="61" t="s">
        <v>339</v>
      </c>
      <c r="U106" s="61" t="s">
        <v>335</v>
      </c>
      <c r="V106" s="61" t="s">
        <v>335</v>
      </c>
      <c r="W106" s="61" t="s">
        <v>335</v>
      </c>
      <c r="X106" s="61" t="s">
        <v>339</v>
      </c>
      <c r="Y106" s="61">
        <v>2</v>
      </c>
      <c r="Z106" s="62">
        <v>0</v>
      </c>
      <c r="AA106" s="63" t="s">
        <v>339</v>
      </c>
      <c r="AB106" s="64">
        <v>4.0134625000000007E-2</v>
      </c>
      <c r="AC106" s="64" t="s">
        <v>335</v>
      </c>
      <c r="AD106" s="65">
        <v>0.12892685000000001</v>
      </c>
      <c r="AE106" s="65" t="s">
        <v>335</v>
      </c>
      <c r="AF106" s="66">
        <v>0.145408175</v>
      </c>
      <c r="AG106" s="66" t="s">
        <v>335</v>
      </c>
      <c r="AH106" s="67">
        <v>0.96164772499999995</v>
      </c>
      <c r="AI106" s="68" t="s">
        <v>335</v>
      </c>
      <c r="AJ106" s="69">
        <v>1.9669820000000001E-2</v>
      </c>
      <c r="AK106" s="69" t="s">
        <v>335</v>
      </c>
      <c r="AL106" s="70">
        <v>0.79</v>
      </c>
      <c r="AM106" s="70" t="s">
        <v>339</v>
      </c>
      <c r="AO106" s="2"/>
    </row>
    <row r="107" spans="1:41" ht="18.75" customHeight="1" thickBot="1" x14ac:dyDescent="0.45">
      <c r="A107" s="82" t="s">
        <v>328</v>
      </c>
      <c r="B107" s="38">
        <v>807320</v>
      </c>
      <c r="C107" s="48" t="s">
        <v>333</v>
      </c>
      <c r="D107" s="71">
        <v>197.76</v>
      </c>
      <c r="E107" s="72">
        <v>13.67</v>
      </c>
      <c r="F107" s="72">
        <v>2.4</v>
      </c>
      <c r="G107" s="72">
        <f t="shared" si="4"/>
        <v>213.82999999999998</v>
      </c>
      <c r="H107" s="73">
        <v>219.143</v>
      </c>
      <c r="I107" s="74">
        <f t="shared" si="5"/>
        <v>21.38300000000001</v>
      </c>
      <c r="J107" s="75">
        <v>3.6</v>
      </c>
      <c r="K107" s="76">
        <v>0</v>
      </c>
      <c r="L107" s="77">
        <v>4.4800000000000004</v>
      </c>
      <c r="M107" s="78">
        <f t="shared" si="6"/>
        <v>227.22299999999998</v>
      </c>
      <c r="N107" s="78">
        <v>13.67</v>
      </c>
      <c r="O107" s="79">
        <v>7.2</v>
      </c>
      <c r="P107" s="79">
        <f t="shared" si="7"/>
        <v>248.09299999999996</v>
      </c>
      <c r="Q107" s="58" t="s">
        <v>339</v>
      </c>
      <c r="R107" s="59">
        <v>4</v>
      </c>
      <c r="S107" s="60">
        <v>7.2</v>
      </c>
      <c r="T107" s="61" t="s">
        <v>339</v>
      </c>
      <c r="U107" s="61" t="s">
        <v>335</v>
      </c>
      <c r="V107" s="61" t="s">
        <v>335</v>
      </c>
      <c r="W107" s="61" t="s">
        <v>335</v>
      </c>
      <c r="X107" s="61" t="s">
        <v>339</v>
      </c>
      <c r="Y107" s="61">
        <v>4</v>
      </c>
      <c r="Z107" s="62">
        <v>0</v>
      </c>
      <c r="AA107" s="63" t="s">
        <v>339</v>
      </c>
      <c r="AB107" s="64">
        <v>3.6939949999999999E-2</v>
      </c>
      <c r="AC107" s="64" t="s">
        <v>335</v>
      </c>
      <c r="AD107" s="65">
        <v>5.8068074999999997E-2</v>
      </c>
      <c r="AE107" s="65" t="s">
        <v>339</v>
      </c>
      <c r="AF107" s="66">
        <v>0.18147672500000001</v>
      </c>
      <c r="AG107" s="66" t="s">
        <v>335</v>
      </c>
      <c r="AH107" s="67">
        <v>0.99193548499999995</v>
      </c>
      <c r="AI107" s="68" t="s">
        <v>339</v>
      </c>
      <c r="AJ107" s="69">
        <v>3.635273E-2</v>
      </c>
      <c r="AK107" s="69" t="s">
        <v>335</v>
      </c>
      <c r="AL107" s="70">
        <v>0.78</v>
      </c>
      <c r="AM107" s="70" t="s">
        <v>339</v>
      </c>
      <c r="AO107" s="2"/>
    </row>
    <row r="108" spans="1:41" ht="18.75" customHeight="1" thickBot="1" x14ac:dyDescent="0.45">
      <c r="A108" s="82" t="s">
        <v>330</v>
      </c>
      <c r="B108" s="38">
        <v>807087</v>
      </c>
      <c r="C108" s="48" t="s">
        <v>333</v>
      </c>
      <c r="D108" s="71">
        <v>206.97</v>
      </c>
      <c r="E108" s="72">
        <v>13.67</v>
      </c>
      <c r="F108" s="72">
        <v>1.8</v>
      </c>
      <c r="G108" s="72">
        <f t="shared" si="4"/>
        <v>222.44</v>
      </c>
      <c r="H108" s="73">
        <v>229.21400000000003</v>
      </c>
      <c r="I108" s="74">
        <f t="shared" si="5"/>
        <v>22.244000000000028</v>
      </c>
      <c r="J108" s="75">
        <v>3.6</v>
      </c>
      <c r="K108" s="76">
        <v>0</v>
      </c>
      <c r="L108" s="77">
        <v>4.4800000000000004</v>
      </c>
      <c r="M108" s="78">
        <f t="shared" si="6"/>
        <v>237.29400000000001</v>
      </c>
      <c r="N108" s="78">
        <v>13.67</v>
      </c>
      <c r="O108" s="79">
        <v>7.2</v>
      </c>
      <c r="P108" s="79">
        <f t="shared" si="7"/>
        <v>258.16399999999999</v>
      </c>
      <c r="Q108" s="58" t="s">
        <v>339</v>
      </c>
      <c r="R108" s="59">
        <v>4</v>
      </c>
      <c r="S108" s="60">
        <v>7.2</v>
      </c>
      <c r="T108" s="61" t="s">
        <v>339</v>
      </c>
      <c r="U108" s="61" t="s">
        <v>335</v>
      </c>
      <c r="V108" s="61" t="s">
        <v>335</v>
      </c>
      <c r="W108" s="61" t="s">
        <v>335</v>
      </c>
      <c r="X108" s="61" t="s">
        <v>339</v>
      </c>
      <c r="Y108" s="61">
        <v>4</v>
      </c>
      <c r="Z108" s="62">
        <v>0</v>
      </c>
      <c r="AA108" s="63" t="s">
        <v>339</v>
      </c>
      <c r="AB108" s="64">
        <v>1.3846674999999999E-2</v>
      </c>
      <c r="AC108" s="64" t="s">
        <v>339</v>
      </c>
      <c r="AD108" s="65">
        <v>0.19270362499999996</v>
      </c>
      <c r="AE108" s="65" t="s">
        <v>335</v>
      </c>
      <c r="AF108" s="66">
        <v>0.132200125</v>
      </c>
      <c r="AG108" s="66" t="s">
        <v>335</v>
      </c>
      <c r="AH108" s="67">
        <v>0.93684546000000002</v>
      </c>
      <c r="AI108" s="68" t="s">
        <v>335</v>
      </c>
      <c r="AJ108" s="69">
        <v>2.9833399999999997E-3</v>
      </c>
      <c r="AK108" s="69" t="s">
        <v>339</v>
      </c>
      <c r="AL108" s="70">
        <v>0.76</v>
      </c>
      <c r="AM108" s="70" t="s">
        <v>339</v>
      </c>
      <c r="AO108" s="2"/>
    </row>
    <row r="109" spans="1:41" ht="18.75" customHeight="1" thickBot="1" x14ac:dyDescent="0.45">
      <c r="A109" s="82" t="s">
        <v>332</v>
      </c>
      <c r="B109" s="38">
        <v>798894</v>
      </c>
      <c r="C109" s="48" t="s">
        <v>333</v>
      </c>
      <c r="D109" s="71">
        <v>222.89</v>
      </c>
      <c r="E109" s="72">
        <v>13.67</v>
      </c>
      <c r="F109" s="72">
        <v>1.8</v>
      </c>
      <c r="G109" s="72">
        <f t="shared" si="4"/>
        <v>238.35999999999999</v>
      </c>
      <c r="H109" s="73">
        <v>246.726</v>
      </c>
      <c r="I109" s="74">
        <f t="shared" si="5"/>
        <v>23.836000000000013</v>
      </c>
      <c r="J109" s="75">
        <v>3.6</v>
      </c>
      <c r="K109" s="76">
        <v>0</v>
      </c>
      <c r="L109" s="77">
        <v>4.4800000000000004</v>
      </c>
      <c r="M109" s="78">
        <f t="shared" si="6"/>
        <v>254.80599999999998</v>
      </c>
      <c r="N109" s="78">
        <v>13.67</v>
      </c>
      <c r="O109" s="79">
        <v>5.4</v>
      </c>
      <c r="P109" s="79">
        <f t="shared" si="7"/>
        <v>273.87599999999998</v>
      </c>
      <c r="Q109" s="58" t="s">
        <v>339</v>
      </c>
      <c r="R109" s="59">
        <v>3</v>
      </c>
      <c r="S109" s="60">
        <v>5.4</v>
      </c>
      <c r="T109" s="61" t="s">
        <v>339</v>
      </c>
      <c r="U109" s="61" t="s">
        <v>335</v>
      </c>
      <c r="V109" s="61" t="s">
        <v>335</v>
      </c>
      <c r="W109" s="61" t="s">
        <v>335</v>
      </c>
      <c r="X109" s="61" t="s">
        <v>339</v>
      </c>
      <c r="Y109" s="61">
        <v>3</v>
      </c>
      <c r="Z109" s="62">
        <v>0</v>
      </c>
      <c r="AA109" s="63" t="s">
        <v>339</v>
      </c>
      <c r="AB109" s="64">
        <v>3.3374025000000002E-2</v>
      </c>
      <c r="AC109" s="64" t="s">
        <v>335</v>
      </c>
      <c r="AD109" s="65">
        <v>0.11843957500000001</v>
      </c>
      <c r="AE109" s="65" t="s">
        <v>335</v>
      </c>
      <c r="AF109" s="66">
        <v>0.13081727500000001</v>
      </c>
      <c r="AG109" s="66" t="s">
        <v>335</v>
      </c>
      <c r="AH109" s="67">
        <v>0.98979591999999994</v>
      </c>
      <c r="AI109" s="68" t="s">
        <v>339</v>
      </c>
      <c r="AJ109" s="69">
        <v>3.205715E-2</v>
      </c>
      <c r="AK109" s="69" t="s">
        <v>335</v>
      </c>
      <c r="AL109" s="70">
        <v>0.77</v>
      </c>
      <c r="AM109" s="70" t="s">
        <v>339</v>
      </c>
      <c r="AO109" s="2"/>
    </row>
    <row r="110" spans="1:41" ht="18.75" customHeight="1" thickBot="1" x14ac:dyDescent="0.45">
      <c r="A110" s="82" t="s">
        <v>406</v>
      </c>
      <c r="B110" s="48">
        <v>857858</v>
      </c>
      <c r="C110" s="48" t="s">
        <v>333</v>
      </c>
      <c r="D110" s="71">
        <v>195.37</v>
      </c>
      <c r="E110" s="72">
        <v>13.67</v>
      </c>
      <c r="F110" s="72">
        <v>2.4</v>
      </c>
      <c r="G110" s="72">
        <f t="shared" si="4"/>
        <v>211.44</v>
      </c>
      <c r="H110" s="73">
        <v>216.51400000000001</v>
      </c>
      <c r="I110" s="74">
        <f t="shared" si="5"/>
        <v>21.144000000000005</v>
      </c>
      <c r="J110" s="75">
        <v>3.6</v>
      </c>
      <c r="K110" s="76">
        <v>0</v>
      </c>
      <c r="L110" s="77">
        <v>4.4800000000000004</v>
      </c>
      <c r="M110" s="170">
        <f t="shared" si="6"/>
        <v>224.59399999999999</v>
      </c>
      <c r="N110" s="170">
        <v>13.67</v>
      </c>
      <c r="O110" s="81">
        <v>9</v>
      </c>
      <c r="P110" s="81">
        <f t="shared" si="7"/>
        <v>247.26399999999998</v>
      </c>
      <c r="Q110" s="58" t="s">
        <v>339</v>
      </c>
      <c r="R110" s="59">
        <v>5</v>
      </c>
      <c r="S110" s="60">
        <v>9</v>
      </c>
      <c r="T110" s="61" t="s">
        <v>339</v>
      </c>
      <c r="U110" s="61" t="s">
        <v>335</v>
      </c>
      <c r="V110" s="61" t="s">
        <v>335</v>
      </c>
      <c r="W110" s="61" t="s">
        <v>335</v>
      </c>
      <c r="X110" s="61" t="s">
        <v>339</v>
      </c>
      <c r="Y110" s="61">
        <v>5</v>
      </c>
      <c r="Z110" s="62">
        <v>0</v>
      </c>
      <c r="AA110" s="63" t="s">
        <v>339</v>
      </c>
      <c r="AB110" s="64">
        <v>2.3613124999999999E-2</v>
      </c>
      <c r="AC110" s="64" t="s">
        <v>339</v>
      </c>
      <c r="AD110" s="65">
        <v>0.14453310000000003</v>
      </c>
      <c r="AE110" s="65" t="s">
        <v>335</v>
      </c>
      <c r="AF110" s="66">
        <v>2.0420600000000004E-2</v>
      </c>
      <c r="AG110" s="66" t="s">
        <v>339</v>
      </c>
      <c r="AH110" s="67">
        <v>0.98362307999999987</v>
      </c>
      <c r="AI110" s="68" t="s">
        <v>339</v>
      </c>
      <c r="AJ110" s="69">
        <v>1.7117439999999998E-2</v>
      </c>
      <c r="AK110" s="69" t="s">
        <v>335</v>
      </c>
      <c r="AL110" s="70">
        <v>0.77500000000000002</v>
      </c>
      <c r="AM110" s="70" t="s">
        <v>339</v>
      </c>
      <c r="AO110" s="2"/>
    </row>
    <row r="111" spans="1:41" ht="18.75" customHeight="1" thickBot="1" x14ac:dyDescent="0.45">
      <c r="A111" s="90" t="s">
        <v>405</v>
      </c>
      <c r="B111" s="48">
        <v>856959</v>
      </c>
      <c r="C111" s="48" t="s">
        <v>333</v>
      </c>
      <c r="D111" s="71">
        <v>198.64999999999998</v>
      </c>
      <c r="E111" s="72">
        <v>13.67</v>
      </c>
      <c r="F111" s="72">
        <v>2.4</v>
      </c>
      <c r="G111" s="72">
        <f t="shared" si="4"/>
        <v>214.71999999999997</v>
      </c>
      <c r="H111" s="98">
        <v>220.12199999999999</v>
      </c>
      <c r="I111" s="99">
        <f t="shared" si="5"/>
        <v>21.472000000000008</v>
      </c>
      <c r="J111" s="100">
        <v>3.6</v>
      </c>
      <c r="K111" s="76">
        <v>0</v>
      </c>
      <c r="L111" s="77">
        <v>4.4800000000000004</v>
      </c>
      <c r="M111" s="170">
        <f t="shared" si="6"/>
        <v>228.20199999999997</v>
      </c>
      <c r="N111" s="170">
        <v>13.67</v>
      </c>
      <c r="O111" s="173">
        <v>9</v>
      </c>
      <c r="P111" s="81">
        <f t="shared" si="7"/>
        <v>250.87199999999996</v>
      </c>
      <c r="Q111" s="58" t="s">
        <v>339</v>
      </c>
      <c r="R111" s="59">
        <v>5</v>
      </c>
      <c r="S111" s="60">
        <v>9</v>
      </c>
      <c r="T111" s="61" t="s">
        <v>339</v>
      </c>
      <c r="U111" s="61" t="s">
        <v>335</v>
      </c>
      <c r="V111" s="61" t="s">
        <v>335</v>
      </c>
      <c r="W111" s="61" t="s">
        <v>335</v>
      </c>
      <c r="X111" s="61" t="s">
        <v>339</v>
      </c>
      <c r="Y111" s="61">
        <v>5</v>
      </c>
      <c r="Z111" s="62">
        <v>0</v>
      </c>
      <c r="AA111" s="63" t="s">
        <v>339</v>
      </c>
      <c r="AB111" s="64">
        <v>3.8593000000000002E-2</v>
      </c>
      <c r="AC111" s="64" t="s">
        <v>335</v>
      </c>
      <c r="AD111" s="65">
        <v>3.9157250000000005E-2</v>
      </c>
      <c r="AE111" s="65" t="s">
        <v>339</v>
      </c>
      <c r="AF111" s="66">
        <v>4.9232474999999998E-2</v>
      </c>
      <c r="AG111" s="66" t="s">
        <v>339</v>
      </c>
      <c r="AH111" s="67">
        <v>1</v>
      </c>
      <c r="AI111" s="68" t="s">
        <v>339</v>
      </c>
      <c r="AJ111" s="69">
        <v>2.712935E-2</v>
      </c>
      <c r="AK111" s="69" t="s">
        <v>335</v>
      </c>
      <c r="AL111" s="70">
        <v>0.92500000000000004</v>
      </c>
      <c r="AM111" s="70" t="s">
        <v>339</v>
      </c>
      <c r="AO111" s="2"/>
    </row>
    <row r="112" spans="1:41" ht="18.75" customHeight="1" thickBot="1" x14ac:dyDescent="0.45">
      <c r="A112" s="82" t="s">
        <v>407</v>
      </c>
      <c r="B112" s="48">
        <v>858781</v>
      </c>
      <c r="C112" s="48" t="s">
        <v>333</v>
      </c>
      <c r="D112" s="71">
        <v>198.09</v>
      </c>
      <c r="E112" s="72">
        <v>13.67</v>
      </c>
      <c r="F112" s="72">
        <v>2.4</v>
      </c>
      <c r="G112" s="72">
        <f t="shared" si="4"/>
        <v>214.16</v>
      </c>
      <c r="H112" s="73">
        <v>219.50600000000003</v>
      </c>
      <c r="I112" s="74">
        <f t="shared" si="5"/>
        <v>21.416000000000025</v>
      </c>
      <c r="J112" s="75">
        <v>3.6</v>
      </c>
      <c r="K112" s="76">
        <v>0</v>
      </c>
      <c r="L112" s="77">
        <v>4.4800000000000004</v>
      </c>
      <c r="M112" s="170">
        <f t="shared" si="6"/>
        <v>227.58600000000001</v>
      </c>
      <c r="N112" s="170">
        <v>13.67</v>
      </c>
      <c r="O112" s="81">
        <v>0</v>
      </c>
      <c r="P112" s="81">
        <f t="shared" si="7"/>
        <v>241.256</v>
      </c>
      <c r="Q112" s="58" t="s">
        <v>335</v>
      </c>
      <c r="R112" s="59" t="s">
        <v>349</v>
      </c>
      <c r="S112" s="60">
        <v>0</v>
      </c>
      <c r="T112" s="61" t="s">
        <v>339</v>
      </c>
      <c r="U112" s="61" t="s">
        <v>335</v>
      </c>
      <c r="V112" s="61" t="s">
        <v>339</v>
      </c>
      <c r="W112" s="61" t="s">
        <v>335</v>
      </c>
      <c r="X112" s="61" t="s">
        <v>335</v>
      </c>
      <c r="Y112" s="61" t="s">
        <v>349</v>
      </c>
      <c r="Z112" s="62">
        <v>0</v>
      </c>
      <c r="AA112" s="63" t="s">
        <v>339</v>
      </c>
      <c r="AB112" s="64">
        <v>1.7536224999999999E-2</v>
      </c>
      <c r="AC112" s="64" t="s">
        <v>339</v>
      </c>
      <c r="AD112" s="65">
        <v>0.1504209</v>
      </c>
      <c r="AE112" s="65" t="s">
        <v>335</v>
      </c>
      <c r="AF112" s="66">
        <v>0.170191225</v>
      </c>
      <c r="AG112" s="66" t="s">
        <v>335</v>
      </c>
      <c r="AH112" s="67">
        <v>0.98757764000000003</v>
      </c>
      <c r="AI112" s="68" t="s">
        <v>339</v>
      </c>
      <c r="AJ112" s="69">
        <v>1.7922029999999999E-2</v>
      </c>
      <c r="AK112" s="69" t="s">
        <v>335</v>
      </c>
      <c r="AL112" s="70">
        <v>0.77</v>
      </c>
      <c r="AM112" s="70" t="s">
        <v>339</v>
      </c>
    </row>
    <row r="113" spans="1:41" ht="18.75" customHeight="1" thickBot="1" x14ac:dyDescent="0.45">
      <c r="A113" s="82" t="s">
        <v>331</v>
      </c>
      <c r="B113" s="38">
        <v>801356</v>
      </c>
      <c r="C113" s="48" t="s">
        <v>333</v>
      </c>
      <c r="D113" s="71">
        <v>225.73999999999998</v>
      </c>
      <c r="E113" s="72">
        <v>13.67</v>
      </c>
      <c r="F113" s="72">
        <v>2.4</v>
      </c>
      <c r="G113" s="72">
        <f t="shared" si="4"/>
        <v>241.80999999999997</v>
      </c>
      <c r="H113" s="73">
        <v>249.92099999999999</v>
      </c>
      <c r="I113" s="74">
        <f t="shared" si="5"/>
        <v>24.181000000000012</v>
      </c>
      <c r="J113" s="75">
        <v>3.6</v>
      </c>
      <c r="K113" s="76">
        <v>0</v>
      </c>
      <c r="L113" s="77">
        <v>4.4800000000000004</v>
      </c>
      <c r="M113" s="78">
        <f t="shared" si="6"/>
        <v>258.00099999999998</v>
      </c>
      <c r="N113" s="78">
        <v>13.67</v>
      </c>
      <c r="O113" s="79">
        <v>7.2</v>
      </c>
      <c r="P113" s="79">
        <f t="shared" si="7"/>
        <v>278.87099999999998</v>
      </c>
      <c r="Q113" s="58" t="s">
        <v>339</v>
      </c>
      <c r="R113" s="59">
        <v>4</v>
      </c>
      <c r="S113" s="60">
        <v>7.2</v>
      </c>
      <c r="T113" s="61" t="s">
        <v>339</v>
      </c>
      <c r="U113" s="61" t="s">
        <v>335</v>
      </c>
      <c r="V113" s="61" t="s">
        <v>335</v>
      </c>
      <c r="W113" s="61" t="s">
        <v>335</v>
      </c>
      <c r="X113" s="61" t="s">
        <v>339</v>
      </c>
      <c r="Y113" s="61">
        <v>4</v>
      </c>
      <c r="Z113" s="62">
        <v>0</v>
      </c>
      <c r="AA113" s="63" t="s">
        <v>339</v>
      </c>
      <c r="AB113" s="64">
        <v>3.28262E-2</v>
      </c>
      <c r="AC113" s="64" t="s">
        <v>335</v>
      </c>
      <c r="AD113" s="65">
        <v>0.12428017499999999</v>
      </c>
      <c r="AE113" s="65" t="s">
        <v>335</v>
      </c>
      <c r="AF113" s="66">
        <v>0.1037352</v>
      </c>
      <c r="AG113" s="66" t="s">
        <v>335</v>
      </c>
      <c r="AH113" s="67">
        <v>0.98652802999999989</v>
      </c>
      <c r="AI113" s="68" t="s">
        <v>339</v>
      </c>
      <c r="AJ113" s="69">
        <v>8.3961399999999999E-3</v>
      </c>
      <c r="AK113" s="69" t="s">
        <v>339</v>
      </c>
      <c r="AL113" s="70">
        <v>0.76</v>
      </c>
      <c r="AM113" s="70" t="s">
        <v>339</v>
      </c>
      <c r="AO113" s="2"/>
    </row>
    <row r="114" spans="1:41" ht="18.75" customHeight="1" thickBot="1" x14ac:dyDescent="0.45">
      <c r="A114" s="47" t="s">
        <v>232</v>
      </c>
      <c r="B114" s="38">
        <v>586714</v>
      </c>
      <c r="C114" s="48" t="s">
        <v>333</v>
      </c>
      <c r="D114" s="71">
        <v>216.14999999999998</v>
      </c>
      <c r="E114" s="72">
        <v>13.67</v>
      </c>
      <c r="F114" s="72">
        <v>2.4</v>
      </c>
      <c r="G114" s="72">
        <f t="shared" si="4"/>
        <v>232.21999999999997</v>
      </c>
      <c r="H114" s="73">
        <v>239.37199999999999</v>
      </c>
      <c r="I114" s="74">
        <f t="shared" si="5"/>
        <v>23.222000000000008</v>
      </c>
      <c r="J114" s="75">
        <v>3.6</v>
      </c>
      <c r="K114" s="76">
        <v>0</v>
      </c>
      <c r="L114" s="77">
        <v>4.4800000000000004</v>
      </c>
      <c r="M114" s="78">
        <f t="shared" si="6"/>
        <v>247.45199999999997</v>
      </c>
      <c r="N114" s="78">
        <v>13.67</v>
      </c>
      <c r="O114" s="79">
        <v>0</v>
      </c>
      <c r="P114" s="79">
        <f t="shared" si="7"/>
        <v>261.12199999999996</v>
      </c>
      <c r="Q114" s="58" t="s">
        <v>335</v>
      </c>
      <c r="R114" s="59" t="s">
        <v>349</v>
      </c>
      <c r="S114" s="60">
        <v>0</v>
      </c>
      <c r="T114" s="61" t="s">
        <v>339</v>
      </c>
      <c r="U114" s="61" t="s">
        <v>335</v>
      </c>
      <c r="V114" s="61" t="s">
        <v>339</v>
      </c>
      <c r="W114" s="61" t="s">
        <v>335</v>
      </c>
      <c r="X114" s="61" t="s">
        <v>335</v>
      </c>
      <c r="Y114" s="61" t="s">
        <v>349</v>
      </c>
      <c r="Z114" s="62">
        <v>0</v>
      </c>
      <c r="AA114" s="63" t="s">
        <v>339</v>
      </c>
      <c r="AB114" s="64">
        <v>7.2815500000000003E-3</v>
      </c>
      <c r="AC114" s="64" t="s">
        <v>339</v>
      </c>
      <c r="AD114" s="65">
        <v>0.10000225</v>
      </c>
      <c r="AE114" s="65" t="s">
        <v>339</v>
      </c>
      <c r="AF114" s="66">
        <v>0.14387807499999999</v>
      </c>
      <c r="AG114" s="66" t="s">
        <v>335</v>
      </c>
      <c r="AH114" s="67">
        <v>0.95994093000000014</v>
      </c>
      <c r="AI114" s="68" t="s">
        <v>335</v>
      </c>
      <c r="AJ114" s="69">
        <v>2.4751310000000002E-2</v>
      </c>
      <c r="AK114" s="69" t="s">
        <v>335</v>
      </c>
      <c r="AL114" s="70">
        <v>0.745</v>
      </c>
      <c r="AM114" s="70" t="s">
        <v>339</v>
      </c>
      <c r="AO114" s="2"/>
    </row>
    <row r="115" spans="1:41" ht="18.75" customHeight="1" thickBot="1" x14ac:dyDescent="0.45">
      <c r="A115" s="82" t="s">
        <v>401</v>
      </c>
      <c r="B115" s="48">
        <v>849553</v>
      </c>
      <c r="C115" s="48" t="s">
        <v>333</v>
      </c>
      <c r="D115" s="71">
        <v>204.92999999999998</v>
      </c>
      <c r="E115" s="72">
        <v>13.67</v>
      </c>
      <c r="F115" s="72">
        <v>1.2</v>
      </c>
      <c r="G115" s="72">
        <f t="shared" si="4"/>
        <v>219.79999999999995</v>
      </c>
      <c r="H115" s="73">
        <v>226.91</v>
      </c>
      <c r="I115" s="74">
        <f t="shared" si="5"/>
        <v>21.980000000000018</v>
      </c>
      <c r="J115" s="75">
        <v>3.6</v>
      </c>
      <c r="K115" s="76">
        <v>0</v>
      </c>
      <c r="L115" s="77">
        <v>4.4800000000000004</v>
      </c>
      <c r="M115" s="170">
        <f t="shared" si="6"/>
        <v>234.98999999999998</v>
      </c>
      <c r="N115" s="170">
        <v>13.67</v>
      </c>
      <c r="O115" s="81">
        <v>0</v>
      </c>
      <c r="P115" s="81">
        <f t="shared" si="7"/>
        <v>248.65999999999997</v>
      </c>
      <c r="Q115" s="58" t="s">
        <v>335</v>
      </c>
      <c r="R115" s="59" t="s">
        <v>349</v>
      </c>
      <c r="S115" s="60">
        <v>0</v>
      </c>
      <c r="T115" s="61" t="s">
        <v>339</v>
      </c>
      <c r="U115" s="61" t="s">
        <v>335</v>
      </c>
      <c r="V115" s="61" t="s">
        <v>339</v>
      </c>
      <c r="W115" s="61" t="s">
        <v>335</v>
      </c>
      <c r="X115" s="61" t="s">
        <v>335</v>
      </c>
      <c r="Y115" s="61" t="s">
        <v>349</v>
      </c>
      <c r="Z115" s="62">
        <v>0</v>
      </c>
      <c r="AA115" s="63" t="s">
        <v>339</v>
      </c>
      <c r="AB115" s="64">
        <v>1.6250000000000001E-2</v>
      </c>
      <c r="AC115" s="64" t="s">
        <v>339</v>
      </c>
      <c r="AD115" s="65">
        <v>0.31561942500000001</v>
      </c>
      <c r="AE115" s="65" t="s">
        <v>335</v>
      </c>
      <c r="AF115" s="66">
        <v>6.5838350000000004E-2</v>
      </c>
      <c r="AG115" s="66" t="s">
        <v>339</v>
      </c>
      <c r="AH115" s="67">
        <v>0.99122807000000002</v>
      </c>
      <c r="AI115" s="68" t="s">
        <v>339</v>
      </c>
      <c r="AJ115" s="69">
        <v>1.189635E-2</v>
      </c>
      <c r="AK115" s="69" t="s">
        <v>339</v>
      </c>
      <c r="AL115" s="70" t="s">
        <v>340</v>
      </c>
      <c r="AM115" s="70" t="s">
        <v>335</v>
      </c>
    </row>
    <row r="116" spans="1:41" ht="18.75" customHeight="1" thickBot="1" x14ac:dyDescent="0.45">
      <c r="A116" s="85" t="s">
        <v>312</v>
      </c>
      <c r="B116" s="38">
        <v>706957</v>
      </c>
      <c r="C116" s="48" t="s">
        <v>333</v>
      </c>
      <c r="D116" s="71">
        <v>202.13</v>
      </c>
      <c r="E116" s="72">
        <v>13.67</v>
      </c>
      <c r="F116" s="72">
        <v>2.4</v>
      </c>
      <c r="G116" s="72">
        <f t="shared" si="4"/>
        <v>218.2</v>
      </c>
      <c r="H116" s="73">
        <v>223.95000000000002</v>
      </c>
      <c r="I116" s="74">
        <f t="shared" si="5"/>
        <v>21.820000000000022</v>
      </c>
      <c r="J116" s="75">
        <v>3.6</v>
      </c>
      <c r="K116" s="76">
        <v>0</v>
      </c>
      <c r="L116" s="77">
        <v>4.4800000000000004</v>
      </c>
      <c r="M116" s="78">
        <f t="shared" si="6"/>
        <v>232.03</v>
      </c>
      <c r="N116" s="78">
        <v>13.67</v>
      </c>
      <c r="O116" s="79">
        <v>10.8</v>
      </c>
      <c r="P116" s="79">
        <f t="shared" si="7"/>
        <v>256.5</v>
      </c>
      <c r="Q116" s="58" t="s">
        <v>339</v>
      </c>
      <c r="R116" s="59">
        <v>6</v>
      </c>
      <c r="S116" s="60">
        <v>10.8</v>
      </c>
      <c r="T116" s="61" t="s">
        <v>339</v>
      </c>
      <c r="U116" s="61" t="s">
        <v>335</v>
      </c>
      <c r="V116" s="61" t="s">
        <v>335</v>
      </c>
      <c r="W116" s="61" t="s">
        <v>335</v>
      </c>
      <c r="X116" s="61" t="s">
        <v>339</v>
      </c>
      <c r="Y116" s="61">
        <v>6</v>
      </c>
      <c r="Z116" s="62">
        <v>0</v>
      </c>
      <c r="AA116" s="63" t="s">
        <v>339</v>
      </c>
      <c r="AB116" s="64">
        <v>4.645175E-2</v>
      </c>
      <c r="AC116" s="64" t="s">
        <v>335</v>
      </c>
      <c r="AD116" s="65">
        <v>7.8843474999999996E-2</v>
      </c>
      <c r="AE116" s="65" t="s">
        <v>339</v>
      </c>
      <c r="AF116" s="66">
        <v>5.6554824999999996E-2</v>
      </c>
      <c r="AG116" s="66" t="s">
        <v>339</v>
      </c>
      <c r="AH116" s="67">
        <v>0.98846153999999997</v>
      </c>
      <c r="AI116" s="68" t="s">
        <v>339</v>
      </c>
      <c r="AJ116" s="69">
        <v>1.01773E-2</v>
      </c>
      <c r="AK116" s="69" t="s">
        <v>339</v>
      </c>
      <c r="AL116" s="70">
        <v>0.9</v>
      </c>
      <c r="AM116" s="70" t="s">
        <v>339</v>
      </c>
      <c r="AO116" s="2"/>
    </row>
    <row r="117" spans="1:41" ht="18.75" customHeight="1" thickBot="1" x14ac:dyDescent="0.45">
      <c r="A117" s="91" t="s">
        <v>271</v>
      </c>
      <c r="B117" s="38">
        <v>676489</v>
      </c>
      <c r="C117" s="48" t="s">
        <v>333</v>
      </c>
      <c r="D117" s="71">
        <v>214.79999999999998</v>
      </c>
      <c r="E117" s="72">
        <v>13.67</v>
      </c>
      <c r="F117" s="72">
        <v>2.4</v>
      </c>
      <c r="G117" s="72">
        <f t="shared" si="4"/>
        <v>230.86999999999998</v>
      </c>
      <c r="H117" s="73">
        <v>237.887</v>
      </c>
      <c r="I117" s="74">
        <f t="shared" si="5"/>
        <v>23.087000000000018</v>
      </c>
      <c r="J117" s="75">
        <v>3.6</v>
      </c>
      <c r="K117" s="76">
        <v>0</v>
      </c>
      <c r="L117" s="77">
        <v>4.4800000000000004</v>
      </c>
      <c r="M117" s="78">
        <f t="shared" si="6"/>
        <v>245.96699999999998</v>
      </c>
      <c r="N117" s="78">
        <v>13.67</v>
      </c>
      <c r="O117" s="79">
        <v>10.8</v>
      </c>
      <c r="P117" s="79">
        <f t="shared" si="7"/>
        <v>270.43700000000001</v>
      </c>
      <c r="Q117" s="58" t="s">
        <v>339</v>
      </c>
      <c r="R117" s="59">
        <v>6</v>
      </c>
      <c r="S117" s="60">
        <v>10.8</v>
      </c>
      <c r="T117" s="61" t="s">
        <v>339</v>
      </c>
      <c r="U117" s="61" t="s">
        <v>335</v>
      </c>
      <c r="V117" s="61" t="s">
        <v>335</v>
      </c>
      <c r="W117" s="61" t="s">
        <v>335</v>
      </c>
      <c r="X117" s="61" t="s">
        <v>339</v>
      </c>
      <c r="Y117" s="61">
        <v>6</v>
      </c>
      <c r="Z117" s="62">
        <v>0</v>
      </c>
      <c r="AA117" s="63" t="s">
        <v>339</v>
      </c>
      <c r="AB117" s="64">
        <v>2.5478975000000004E-2</v>
      </c>
      <c r="AC117" s="64" t="s">
        <v>339</v>
      </c>
      <c r="AD117" s="65">
        <v>0.1048104</v>
      </c>
      <c r="AE117" s="65" t="s">
        <v>339</v>
      </c>
      <c r="AF117" s="66">
        <v>9.7808174999999997E-2</v>
      </c>
      <c r="AG117" s="66" t="s">
        <v>335</v>
      </c>
      <c r="AH117" s="67">
        <v>1</v>
      </c>
      <c r="AI117" s="68" t="s">
        <v>339</v>
      </c>
      <c r="AJ117" s="69">
        <v>1.462193E-2</v>
      </c>
      <c r="AK117" s="69" t="s">
        <v>339</v>
      </c>
      <c r="AL117" s="70">
        <v>0.755</v>
      </c>
      <c r="AM117" s="70" t="s">
        <v>339</v>
      </c>
      <c r="AO117" s="2"/>
    </row>
    <row r="118" spans="1:41" ht="18.75" customHeight="1" thickBot="1" x14ac:dyDescent="0.45">
      <c r="A118" s="92" t="s">
        <v>400</v>
      </c>
      <c r="B118" s="133">
        <v>848581</v>
      </c>
      <c r="C118" s="48" t="s">
        <v>333</v>
      </c>
      <c r="D118" s="71">
        <v>204.42</v>
      </c>
      <c r="E118" s="72">
        <v>13.67</v>
      </c>
      <c r="F118" s="72">
        <v>1.8</v>
      </c>
      <c r="G118" s="72">
        <f t="shared" si="4"/>
        <v>219.89</v>
      </c>
      <c r="H118" s="73">
        <v>226.40899999999999</v>
      </c>
      <c r="I118" s="74">
        <f t="shared" si="5"/>
        <v>21.989000000000004</v>
      </c>
      <c r="J118" s="75">
        <v>3.6</v>
      </c>
      <c r="K118" s="76">
        <v>0</v>
      </c>
      <c r="L118" s="77">
        <v>4.4800000000000004</v>
      </c>
      <c r="M118" s="170">
        <f t="shared" si="6"/>
        <v>234.48899999999998</v>
      </c>
      <c r="N118" s="170">
        <v>13.67</v>
      </c>
      <c r="O118" s="81">
        <v>5.4</v>
      </c>
      <c r="P118" s="81">
        <f t="shared" si="7"/>
        <v>253.55899999999997</v>
      </c>
      <c r="Q118" s="58" t="s">
        <v>339</v>
      </c>
      <c r="R118" s="59">
        <v>3</v>
      </c>
      <c r="S118" s="60">
        <v>5.4</v>
      </c>
      <c r="T118" s="61" t="s">
        <v>339</v>
      </c>
      <c r="U118" s="61" t="s">
        <v>335</v>
      </c>
      <c r="V118" s="61" t="s">
        <v>335</v>
      </c>
      <c r="W118" s="61" t="s">
        <v>335</v>
      </c>
      <c r="X118" s="61" t="s">
        <v>339</v>
      </c>
      <c r="Y118" s="61">
        <v>3</v>
      </c>
      <c r="Z118" s="62">
        <v>0</v>
      </c>
      <c r="AA118" s="63" t="s">
        <v>339</v>
      </c>
      <c r="AB118" s="64">
        <v>1.7174225000000001E-2</v>
      </c>
      <c r="AC118" s="64" t="s">
        <v>339</v>
      </c>
      <c r="AD118" s="65">
        <v>0.15434057500000001</v>
      </c>
      <c r="AE118" s="65" t="s">
        <v>335</v>
      </c>
      <c r="AF118" s="66">
        <v>0.1043926</v>
      </c>
      <c r="AG118" s="66" t="s">
        <v>335</v>
      </c>
      <c r="AH118" s="67">
        <v>0.88611309999999999</v>
      </c>
      <c r="AI118" s="68" t="s">
        <v>335</v>
      </c>
      <c r="AJ118" s="69">
        <v>1.6290880000000001E-2</v>
      </c>
      <c r="AK118" s="69" t="s">
        <v>335</v>
      </c>
      <c r="AL118" s="70">
        <v>0.76500000000000001</v>
      </c>
      <c r="AM118" s="70" t="s">
        <v>339</v>
      </c>
    </row>
    <row r="119" spans="1:41" ht="18.75" customHeight="1" thickBot="1" x14ac:dyDescent="0.45">
      <c r="A119" s="82" t="s">
        <v>329</v>
      </c>
      <c r="B119" s="48">
        <v>808652</v>
      </c>
      <c r="C119" s="48" t="s">
        <v>333</v>
      </c>
      <c r="D119" s="71">
        <v>214.07</v>
      </c>
      <c r="E119" s="72">
        <v>13.67</v>
      </c>
      <c r="F119" s="72">
        <v>2.4</v>
      </c>
      <c r="G119" s="72">
        <f t="shared" si="4"/>
        <v>230.14</v>
      </c>
      <c r="H119" s="73">
        <v>237.084</v>
      </c>
      <c r="I119" s="74">
        <f t="shared" si="5"/>
        <v>23.01400000000001</v>
      </c>
      <c r="J119" s="75">
        <v>3.6</v>
      </c>
      <c r="K119" s="76">
        <v>0</v>
      </c>
      <c r="L119" s="77">
        <v>4.4800000000000004</v>
      </c>
      <c r="M119" s="78">
        <f t="shared" si="6"/>
        <v>245.16399999999999</v>
      </c>
      <c r="N119" s="78">
        <v>13.67</v>
      </c>
      <c r="O119" s="79">
        <v>0</v>
      </c>
      <c r="P119" s="79">
        <f t="shared" si="7"/>
        <v>258.834</v>
      </c>
      <c r="Q119" s="58" t="s">
        <v>335</v>
      </c>
      <c r="R119" s="59" t="s">
        <v>349</v>
      </c>
      <c r="S119" s="60">
        <v>0</v>
      </c>
      <c r="T119" s="61" t="s">
        <v>339</v>
      </c>
      <c r="U119" s="61" t="s">
        <v>335</v>
      </c>
      <c r="V119" s="61" t="s">
        <v>339</v>
      </c>
      <c r="W119" s="61" t="s">
        <v>335</v>
      </c>
      <c r="X119" s="61" t="s">
        <v>335</v>
      </c>
      <c r="Y119" s="61" t="s">
        <v>349</v>
      </c>
      <c r="Z119" s="62">
        <v>0</v>
      </c>
      <c r="AA119" s="63" t="s">
        <v>339</v>
      </c>
      <c r="AB119" s="64">
        <v>2.7022125000000001E-2</v>
      </c>
      <c r="AC119" s="64" t="s">
        <v>335</v>
      </c>
      <c r="AD119" s="65">
        <v>0.12171050000000001</v>
      </c>
      <c r="AE119" s="65" t="s">
        <v>335</v>
      </c>
      <c r="AF119" s="66">
        <v>0.171572525</v>
      </c>
      <c r="AG119" s="66" t="s">
        <v>335</v>
      </c>
      <c r="AH119" s="67">
        <v>0.98558506000000001</v>
      </c>
      <c r="AI119" s="68" t="s">
        <v>339</v>
      </c>
      <c r="AJ119" s="69">
        <v>1.1740239999999999E-2</v>
      </c>
      <c r="AK119" s="69" t="s">
        <v>339</v>
      </c>
      <c r="AL119" s="70">
        <v>0.76500000000000001</v>
      </c>
      <c r="AM119" s="70" t="s">
        <v>339</v>
      </c>
      <c r="AO119" s="2"/>
    </row>
    <row r="120" spans="1:41" ht="18.75" customHeight="1" thickBot="1" x14ac:dyDescent="0.45">
      <c r="A120" s="82" t="s">
        <v>293</v>
      </c>
      <c r="B120" s="38">
        <v>746789</v>
      </c>
      <c r="C120" s="48" t="s">
        <v>333</v>
      </c>
      <c r="D120" s="71">
        <v>198.97</v>
      </c>
      <c r="E120" s="72">
        <v>13.67</v>
      </c>
      <c r="F120" s="72">
        <v>1.2</v>
      </c>
      <c r="G120" s="72">
        <f t="shared" si="4"/>
        <v>213.83999999999997</v>
      </c>
      <c r="H120" s="73">
        <v>220.35400000000001</v>
      </c>
      <c r="I120" s="74">
        <f t="shared" si="5"/>
        <v>21.384000000000015</v>
      </c>
      <c r="J120" s="75">
        <v>3.6</v>
      </c>
      <c r="K120" s="76">
        <v>0</v>
      </c>
      <c r="L120" s="77">
        <v>4.4800000000000004</v>
      </c>
      <c r="M120" s="78">
        <f t="shared" si="6"/>
        <v>228.434</v>
      </c>
      <c r="N120" s="78">
        <v>13.67</v>
      </c>
      <c r="O120" s="79">
        <v>0</v>
      </c>
      <c r="P120" s="79">
        <f t="shared" si="7"/>
        <v>242.10399999999998</v>
      </c>
      <c r="Q120" s="58" t="s">
        <v>335</v>
      </c>
      <c r="R120" s="59" t="s">
        <v>349</v>
      </c>
      <c r="S120" s="60">
        <v>0</v>
      </c>
      <c r="T120" s="61" t="s">
        <v>339</v>
      </c>
      <c r="U120" s="61" t="s">
        <v>335</v>
      </c>
      <c r="V120" s="61" t="s">
        <v>339</v>
      </c>
      <c r="W120" s="61" t="s">
        <v>335</v>
      </c>
      <c r="X120" s="61" t="s">
        <v>335</v>
      </c>
      <c r="Y120" s="61" t="s">
        <v>349</v>
      </c>
      <c r="Z120" s="62">
        <v>0</v>
      </c>
      <c r="AA120" s="63" t="s">
        <v>339</v>
      </c>
      <c r="AB120" s="64">
        <v>2.0054875E-2</v>
      </c>
      <c r="AC120" s="64" t="s">
        <v>339</v>
      </c>
      <c r="AD120" s="65">
        <v>9.0149950000000006E-2</v>
      </c>
      <c r="AE120" s="65" t="s">
        <v>339</v>
      </c>
      <c r="AF120" s="66">
        <v>7.8327900000000006E-2</v>
      </c>
      <c r="AG120" s="66" t="s">
        <v>339</v>
      </c>
      <c r="AH120" s="67">
        <v>0.9082560449999999</v>
      </c>
      <c r="AI120" s="68" t="s">
        <v>335</v>
      </c>
      <c r="AJ120" s="69">
        <v>1.806874E-2</v>
      </c>
      <c r="AK120" s="69" t="s">
        <v>335</v>
      </c>
      <c r="AL120" s="70">
        <v>0.77500000000000002</v>
      </c>
      <c r="AM120" s="70" t="s">
        <v>339</v>
      </c>
      <c r="AO120" s="2"/>
    </row>
    <row r="121" spans="1:41" ht="18.75" customHeight="1" thickBot="1" x14ac:dyDescent="0.45">
      <c r="A121" s="92" t="s">
        <v>302</v>
      </c>
      <c r="B121" s="38">
        <v>741639</v>
      </c>
      <c r="C121" s="48" t="s">
        <v>333</v>
      </c>
      <c r="D121" s="71">
        <v>206.89999999999998</v>
      </c>
      <c r="E121" s="72">
        <v>13.67</v>
      </c>
      <c r="F121" s="72">
        <v>2.4</v>
      </c>
      <c r="G121" s="72">
        <f t="shared" si="4"/>
        <v>222.96999999999997</v>
      </c>
      <c r="H121" s="73">
        <v>229.197</v>
      </c>
      <c r="I121" s="74">
        <f t="shared" si="5"/>
        <v>22.297000000000025</v>
      </c>
      <c r="J121" s="75">
        <v>3.6</v>
      </c>
      <c r="K121" s="76">
        <v>0</v>
      </c>
      <c r="L121" s="77">
        <v>4.4800000000000004</v>
      </c>
      <c r="M121" s="78">
        <f t="shared" si="6"/>
        <v>237.27699999999999</v>
      </c>
      <c r="N121" s="78">
        <v>13.67</v>
      </c>
      <c r="O121" s="79">
        <v>0</v>
      </c>
      <c r="P121" s="79">
        <f t="shared" si="7"/>
        <v>250.94699999999997</v>
      </c>
      <c r="Q121" s="58" t="s">
        <v>335</v>
      </c>
      <c r="R121" s="59" t="s">
        <v>349</v>
      </c>
      <c r="S121" s="60">
        <v>0</v>
      </c>
      <c r="T121" s="61" t="s">
        <v>339</v>
      </c>
      <c r="U121" s="61" t="s">
        <v>335</v>
      </c>
      <c r="V121" s="61" t="s">
        <v>339</v>
      </c>
      <c r="W121" s="61" t="s">
        <v>335</v>
      </c>
      <c r="X121" s="61" t="s">
        <v>335</v>
      </c>
      <c r="Y121" s="61" t="s">
        <v>349</v>
      </c>
      <c r="Z121" s="62">
        <v>0</v>
      </c>
      <c r="AA121" s="63" t="s">
        <v>339</v>
      </c>
      <c r="AB121" s="64">
        <v>2.7421775000000002E-2</v>
      </c>
      <c r="AC121" s="64" t="s">
        <v>335</v>
      </c>
      <c r="AD121" s="65">
        <v>0.13528390000000001</v>
      </c>
      <c r="AE121" s="65" t="s">
        <v>335</v>
      </c>
      <c r="AF121" s="66">
        <v>0.14542349999999998</v>
      </c>
      <c r="AG121" s="66" t="s">
        <v>335</v>
      </c>
      <c r="AH121" s="67">
        <v>0.97131147500000004</v>
      </c>
      <c r="AI121" s="68" t="s">
        <v>335</v>
      </c>
      <c r="AJ121" s="69">
        <v>2.705569E-2</v>
      </c>
      <c r="AK121" s="69" t="s">
        <v>335</v>
      </c>
      <c r="AL121" s="70" t="s">
        <v>340</v>
      </c>
      <c r="AM121" s="70" t="s">
        <v>335</v>
      </c>
      <c r="AO121" s="2"/>
    </row>
    <row r="122" spans="1:41" ht="18.75" customHeight="1" thickBot="1" x14ac:dyDescent="0.45">
      <c r="A122" s="47" t="s">
        <v>285</v>
      </c>
      <c r="B122" s="38">
        <v>734616</v>
      </c>
      <c r="C122" s="48" t="s">
        <v>333</v>
      </c>
      <c r="D122" s="71">
        <v>194.89999999999998</v>
      </c>
      <c r="E122" s="72">
        <v>13.67</v>
      </c>
      <c r="F122" s="72">
        <v>1.8</v>
      </c>
      <c r="G122" s="72">
        <f t="shared" si="4"/>
        <v>210.36999999999998</v>
      </c>
      <c r="H122" s="73">
        <v>215.93699999999998</v>
      </c>
      <c r="I122" s="74">
        <f t="shared" si="5"/>
        <v>21.037000000000006</v>
      </c>
      <c r="J122" s="75">
        <v>3.6</v>
      </c>
      <c r="K122" s="76">
        <v>0</v>
      </c>
      <c r="L122" s="77">
        <v>4.4800000000000004</v>
      </c>
      <c r="M122" s="78">
        <f t="shared" si="6"/>
        <v>224.01699999999997</v>
      </c>
      <c r="N122" s="78">
        <v>13.67</v>
      </c>
      <c r="O122" s="79">
        <v>7.2</v>
      </c>
      <c r="P122" s="79">
        <f t="shared" si="7"/>
        <v>244.88699999999994</v>
      </c>
      <c r="Q122" s="58" t="s">
        <v>339</v>
      </c>
      <c r="R122" s="59">
        <v>4</v>
      </c>
      <c r="S122" s="60">
        <v>7.2</v>
      </c>
      <c r="T122" s="61" t="s">
        <v>339</v>
      </c>
      <c r="U122" s="61" t="s">
        <v>335</v>
      </c>
      <c r="V122" s="61" t="s">
        <v>335</v>
      </c>
      <c r="W122" s="61" t="s">
        <v>335</v>
      </c>
      <c r="X122" s="61" t="s">
        <v>339</v>
      </c>
      <c r="Y122" s="61">
        <v>4</v>
      </c>
      <c r="Z122" s="62">
        <v>3.4722249999999998E-3</v>
      </c>
      <c r="AA122" s="63" t="s">
        <v>335</v>
      </c>
      <c r="AB122" s="64">
        <v>2.4103525000000001E-2</v>
      </c>
      <c r="AC122" s="64" t="s">
        <v>339</v>
      </c>
      <c r="AD122" s="65">
        <v>9.3798049999999994E-2</v>
      </c>
      <c r="AE122" s="65" t="s">
        <v>339</v>
      </c>
      <c r="AF122" s="66">
        <v>0.10915889999999999</v>
      </c>
      <c r="AG122" s="66" t="s">
        <v>335</v>
      </c>
      <c r="AH122" s="67">
        <v>0.97757902499999993</v>
      </c>
      <c r="AI122" s="68" t="s">
        <v>339</v>
      </c>
      <c r="AJ122" s="69">
        <v>1.8579789999999999E-2</v>
      </c>
      <c r="AK122" s="69" t="s">
        <v>335</v>
      </c>
      <c r="AL122" s="70">
        <v>0.80500000000000005</v>
      </c>
      <c r="AM122" s="70" t="s">
        <v>339</v>
      </c>
      <c r="AO122" s="2"/>
    </row>
    <row r="123" spans="1:41" ht="18.75" customHeight="1" thickBot="1" x14ac:dyDescent="0.45">
      <c r="A123" s="47" t="s">
        <v>51</v>
      </c>
      <c r="B123" s="38">
        <v>14613</v>
      </c>
      <c r="C123" s="48" t="s">
        <v>333</v>
      </c>
      <c r="D123" s="71">
        <v>204.12</v>
      </c>
      <c r="E123" s="72">
        <v>13.67</v>
      </c>
      <c r="F123" s="72">
        <v>1.8</v>
      </c>
      <c r="G123" s="72">
        <f t="shared" si="4"/>
        <v>219.59</v>
      </c>
      <c r="H123" s="73">
        <v>226.07900000000001</v>
      </c>
      <c r="I123" s="74">
        <f t="shared" si="5"/>
        <v>21.959000000000003</v>
      </c>
      <c r="J123" s="75">
        <v>3.6</v>
      </c>
      <c r="K123" s="76">
        <v>0</v>
      </c>
      <c r="L123" s="77">
        <v>4.4800000000000004</v>
      </c>
      <c r="M123" s="78">
        <f t="shared" si="6"/>
        <v>234.15899999999999</v>
      </c>
      <c r="N123" s="78">
        <v>13.67</v>
      </c>
      <c r="O123" s="79">
        <v>7.2</v>
      </c>
      <c r="P123" s="79">
        <f t="shared" si="7"/>
        <v>255.02899999999997</v>
      </c>
      <c r="Q123" s="58" t="s">
        <v>339</v>
      </c>
      <c r="R123" s="59">
        <v>4</v>
      </c>
      <c r="S123" s="60">
        <v>7.2</v>
      </c>
      <c r="T123" s="61" t="s">
        <v>339</v>
      </c>
      <c r="U123" s="61" t="s">
        <v>335</v>
      </c>
      <c r="V123" s="61" t="s">
        <v>335</v>
      </c>
      <c r="W123" s="61" t="s">
        <v>335</v>
      </c>
      <c r="X123" s="61" t="s">
        <v>339</v>
      </c>
      <c r="Y123" s="61">
        <v>4</v>
      </c>
      <c r="Z123" s="62">
        <v>0</v>
      </c>
      <c r="AA123" s="63" t="s">
        <v>339</v>
      </c>
      <c r="AB123" s="64">
        <v>6.9960749999999992E-3</v>
      </c>
      <c r="AC123" s="64" t="s">
        <v>339</v>
      </c>
      <c r="AD123" s="65">
        <v>0.14456327499999999</v>
      </c>
      <c r="AE123" s="65" t="s">
        <v>335</v>
      </c>
      <c r="AF123" s="66">
        <v>0.117505625</v>
      </c>
      <c r="AG123" s="66" t="s">
        <v>335</v>
      </c>
      <c r="AH123" s="67">
        <v>1</v>
      </c>
      <c r="AI123" s="68" t="s">
        <v>339</v>
      </c>
      <c r="AJ123" s="69">
        <v>1.5622480000000001E-2</v>
      </c>
      <c r="AK123" s="69" t="s">
        <v>335</v>
      </c>
      <c r="AL123" s="70">
        <v>1</v>
      </c>
      <c r="AM123" s="70" t="s">
        <v>339</v>
      </c>
      <c r="AO123" s="2"/>
    </row>
    <row r="124" spans="1:41" ht="18.75" customHeight="1" thickBot="1" x14ac:dyDescent="0.45">
      <c r="A124" s="47" t="s">
        <v>52</v>
      </c>
      <c r="B124" s="38">
        <v>8703701</v>
      </c>
      <c r="C124" s="48" t="s">
        <v>333</v>
      </c>
      <c r="D124" s="71">
        <v>216.23</v>
      </c>
      <c r="E124" s="72">
        <v>0</v>
      </c>
      <c r="F124" s="72">
        <v>0.6</v>
      </c>
      <c r="G124" s="72">
        <f t="shared" si="4"/>
        <v>216.82999999999998</v>
      </c>
      <c r="H124" s="73">
        <v>237.91300000000001</v>
      </c>
      <c r="I124" s="74">
        <f t="shared" si="5"/>
        <v>21.683000000000021</v>
      </c>
      <c r="J124" s="75">
        <v>3.6</v>
      </c>
      <c r="K124" s="76">
        <v>0</v>
      </c>
      <c r="L124" s="77">
        <v>4.4800000000000004</v>
      </c>
      <c r="M124" s="78">
        <f t="shared" si="6"/>
        <v>245.99299999999999</v>
      </c>
      <c r="N124" s="81">
        <v>0</v>
      </c>
      <c r="O124" s="79">
        <v>0</v>
      </c>
      <c r="P124" s="79">
        <f t="shared" si="7"/>
        <v>245.99299999999999</v>
      </c>
      <c r="Q124" s="58" t="s">
        <v>335</v>
      </c>
      <c r="R124" s="59" t="s">
        <v>349</v>
      </c>
      <c r="S124" s="60">
        <v>0</v>
      </c>
      <c r="T124" s="61" t="s">
        <v>335</v>
      </c>
      <c r="U124" s="61" t="s">
        <v>335</v>
      </c>
      <c r="V124" s="61" t="s">
        <v>335</v>
      </c>
      <c r="W124" s="61" t="s">
        <v>335</v>
      </c>
      <c r="X124" s="61" t="s">
        <v>335</v>
      </c>
      <c r="Y124" s="61" t="s">
        <v>349</v>
      </c>
      <c r="Z124" s="62">
        <v>0</v>
      </c>
      <c r="AA124" s="63" t="s">
        <v>339</v>
      </c>
      <c r="AB124" s="64">
        <v>9.2493875000000003E-2</v>
      </c>
      <c r="AC124" s="64" t="s">
        <v>335</v>
      </c>
      <c r="AD124" s="65">
        <v>9.811955E-2</v>
      </c>
      <c r="AE124" s="65" t="s">
        <v>339</v>
      </c>
      <c r="AF124" s="66">
        <v>7.9720824999999995E-2</v>
      </c>
      <c r="AG124" s="66" t="s">
        <v>339</v>
      </c>
      <c r="AH124" s="67">
        <v>0.98</v>
      </c>
      <c r="AI124" s="68" t="s">
        <v>339</v>
      </c>
      <c r="AJ124" s="69">
        <v>1.0053039999999999E-2</v>
      </c>
      <c r="AK124" s="69" t="s">
        <v>339</v>
      </c>
      <c r="AL124" s="70" t="s">
        <v>341</v>
      </c>
      <c r="AM124" s="70" t="s">
        <v>335</v>
      </c>
      <c r="AO124" s="2"/>
    </row>
    <row r="125" spans="1:41" ht="18.75" customHeight="1" thickBot="1" x14ac:dyDescent="0.45">
      <c r="A125" s="47" t="s">
        <v>53</v>
      </c>
      <c r="B125" s="38">
        <v>413399</v>
      </c>
      <c r="C125" s="48" t="s">
        <v>333</v>
      </c>
      <c r="D125" s="71">
        <v>208.07999999999998</v>
      </c>
      <c r="E125" s="72">
        <v>13.67</v>
      </c>
      <c r="F125" s="72">
        <v>1.8</v>
      </c>
      <c r="G125" s="72">
        <f t="shared" si="4"/>
        <v>223.54999999999998</v>
      </c>
      <c r="H125" s="73">
        <v>230.435</v>
      </c>
      <c r="I125" s="74">
        <f t="shared" si="5"/>
        <v>22.355000000000018</v>
      </c>
      <c r="J125" s="75">
        <v>3.6</v>
      </c>
      <c r="K125" s="76">
        <v>0</v>
      </c>
      <c r="L125" s="77">
        <v>4.4800000000000004</v>
      </c>
      <c r="M125" s="78">
        <f t="shared" si="6"/>
        <v>238.51499999999999</v>
      </c>
      <c r="N125" s="78">
        <v>13.67</v>
      </c>
      <c r="O125" s="79">
        <v>5.4</v>
      </c>
      <c r="P125" s="79">
        <f t="shared" si="7"/>
        <v>257.58499999999998</v>
      </c>
      <c r="Q125" s="58" t="s">
        <v>339</v>
      </c>
      <c r="R125" s="59">
        <v>3</v>
      </c>
      <c r="S125" s="60">
        <v>5.4</v>
      </c>
      <c r="T125" s="61" t="s">
        <v>339</v>
      </c>
      <c r="U125" s="61" t="s">
        <v>335</v>
      </c>
      <c r="V125" s="61" t="s">
        <v>335</v>
      </c>
      <c r="W125" s="61" t="s">
        <v>335</v>
      </c>
      <c r="X125" s="61" t="s">
        <v>339</v>
      </c>
      <c r="Y125" s="61">
        <v>3</v>
      </c>
      <c r="Z125" s="62">
        <v>0</v>
      </c>
      <c r="AA125" s="63" t="s">
        <v>339</v>
      </c>
      <c r="AB125" s="64">
        <v>0</v>
      </c>
      <c r="AC125" s="64" t="s">
        <v>339</v>
      </c>
      <c r="AD125" s="65">
        <v>0.16429432500000002</v>
      </c>
      <c r="AE125" s="65" t="s">
        <v>335</v>
      </c>
      <c r="AF125" s="66">
        <v>0.10595236666666664</v>
      </c>
      <c r="AG125" s="66" t="s">
        <v>335</v>
      </c>
      <c r="AH125" s="67">
        <v>0.94753086499999994</v>
      </c>
      <c r="AI125" s="68" t="s">
        <v>335</v>
      </c>
      <c r="AJ125" s="69">
        <v>2.2610389999999998E-2</v>
      </c>
      <c r="AK125" s="69" t="s">
        <v>335</v>
      </c>
      <c r="AL125" s="70">
        <v>0.755</v>
      </c>
      <c r="AM125" s="70" t="s">
        <v>339</v>
      </c>
      <c r="AO125" s="2"/>
    </row>
    <row r="126" spans="1:41" ht="18.75" customHeight="1" thickBot="1" x14ac:dyDescent="0.45">
      <c r="A126" s="47" t="s">
        <v>215</v>
      </c>
      <c r="B126" s="38">
        <v>521817</v>
      </c>
      <c r="C126" s="48" t="s">
        <v>333</v>
      </c>
      <c r="D126" s="71">
        <v>193.75</v>
      </c>
      <c r="E126" s="72">
        <v>13.67</v>
      </c>
      <c r="F126" s="72">
        <v>2.4</v>
      </c>
      <c r="G126" s="72">
        <f t="shared" si="4"/>
        <v>209.82</v>
      </c>
      <c r="H126" s="73">
        <v>214.73200000000003</v>
      </c>
      <c r="I126" s="74">
        <f t="shared" si="5"/>
        <v>20.982000000000028</v>
      </c>
      <c r="J126" s="75">
        <v>3.6</v>
      </c>
      <c r="K126" s="76">
        <v>0</v>
      </c>
      <c r="L126" s="77">
        <v>4.4800000000000004</v>
      </c>
      <c r="M126" s="78">
        <f t="shared" si="6"/>
        <v>222.81200000000001</v>
      </c>
      <c r="N126" s="78">
        <v>13.67</v>
      </c>
      <c r="O126" s="79">
        <v>5.4</v>
      </c>
      <c r="P126" s="79">
        <f t="shared" si="7"/>
        <v>241.88200000000001</v>
      </c>
      <c r="Q126" s="58" t="s">
        <v>339</v>
      </c>
      <c r="R126" s="59">
        <v>3</v>
      </c>
      <c r="S126" s="60">
        <v>5.4</v>
      </c>
      <c r="T126" s="61" t="s">
        <v>339</v>
      </c>
      <c r="U126" s="61" t="s">
        <v>335</v>
      </c>
      <c r="V126" s="61" t="s">
        <v>335</v>
      </c>
      <c r="W126" s="61" t="s">
        <v>335</v>
      </c>
      <c r="X126" s="61" t="s">
        <v>339</v>
      </c>
      <c r="Y126" s="61">
        <v>3</v>
      </c>
      <c r="Z126" s="62">
        <v>0</v>
      </c>
      <c r="AA126" s="63" t="s">
        <v>339</v>
      </c>
      <c r="AB126" s="64">
        <v>2.6269074999999999E-2</v>
      </c>
      <c r="AC126" s="64" t="s">
        <v>335</v>
      </c>
      <c r="AD126" s="65">
        <v>0</v>
      </c>
      <c r="AE126" s="65" t="s">
        <v>339</v>
      </c>
      <c r="AF126" s="66">
        <v>9.8248199999999994E-2</v>
      </c>
      <c r="AG126" s="66" t="s">
        <v>335</v>
      </c>
      <c r="AH126" s="67">
        <v>0.92370129499999987</v>
      </c>
      <c r="AI126" s="68" t="s">
        <v>335</v>
      </c>
      <c r="AJ126" s="69">
        <v>2.4346030000000001E-2</v>
      </c>
      <c r="AK126" s="69" t="s">
        <v>335</v>
      </c>
      <c r="AL126" s="70">
        <v>0.88500000000000001</v>
      </c>
      <c r="AM126" s="70" t="s">
        <v>339</v>
      </c>
      <c r="AO126" s="2"/>
    </row>
    <row r="127" spans="1:41" ht="18.75" customHeight="1" thickBot="1" x14ac:dyDescent="0.45">
      <c r="A127" s="47" t="s">
        <v>54</v>
      </c>
      <c r="B127" s="38">
        <v>4505905</v>
      </c>
      <c r="C127" s="48" t="s">
        <v>333</v>
      </c>
      <c r="D127" s="71">
        <v>221.73999999999998</v>
      </c>
      <c r="E127" s="72">
        <v>13.67</v>
      </c>
      <c r="F127" s="72">
        <v>2.4</v>
      </c>
      <c r="G127" s="72">
        <f t="shared" si="4"/>
        <v>237.80999999999997</v>
      </c>
      <c r="H127" s="73">
        <v>245.52099999999999</v>
      </c>
      <c r="I127" s="74">
        <f t="shared" si="5"/>
        <v>23.781000000000006</v>
      </c>
      <c r="J127" s="75">
        <v>3.6</v>
      </c>
      <c r="K127" s="76">
        <v>0</v>
      </c>
      <c r="L127" s="77">
        <v>4.4800000000000004</v>
      </c>
      <c r="M127" s="78">
        <f t="shared" si="6"/>
        <v>253.60099999999997</v>
      </c>
      <c r="N127" s="78">
        <v>13.67</v>
      </c>
      <c r="O127" s="79">
        <v>0</v>
      </c>
      <c r="P127" s="79">
        <f t="shared" si="7"/>
        <v>267.27099999999996</v>
      </c>
      <c r="Q127" s="58" t="s">
        <v>335</v>
      </c>
      <c r="R127" s="59" t="s">
        <v>349</v>
      </c>
      <c r="S127" s="60">
        <v>0</v>
      </c>
      <c r="T127" s="61" t="s">
        <v>339</v>
      </c>
      <c r="U127" s="61" t="s">
        <v>339</v>
      </c>
      <c r="V127" s="61" t="s">
        <v>335</v>
      </c>
      <c r="W127" s="61" t="s">
        <v>335</v>
      </c>
      <c r="X127" s="61" t="s">
        <v>335</v>
      </c>
      <c r="Y127" s="61" t="s">
        <v>349</v>
      </c>
      <c r="Z127" s="62">
        <v>0</v>
      </c>
      <c r="AA127" s="63" t="s">
        <v>339</v>
      </c>
      <c r="AB127" s="64">
        <v>3.5211249999999999E-3</v>
      </c>
      <c r="AC127" s="64" t="s">
        <v>339</v>
      </c>
      <c r="AD127" s="65">
        <v>7.0976650000000002E-2</v>
      </c>
      <c r="AE127" s="65" t="s">
        <v>339</v>
      </c>
      <c r="AF127" s="66">
        <v>0.19820647499999999</v>
      </c>
      <c r="AG127" s="66" t="s">
        <v>335</v>
      </c>
      <c r="AH127" s="67">
        <v>0.91370731500000002</v>
      </c>
      <c r="AI127" s="68" t="s">
        <v>335</v>
      </c>
      <c r="AJ127" s="69">
        <v>1.9394830000000002E-2</v>
      </c>
      <c r="AK127" s="69" t="s">
        <v>335</v>
      </c>
      <c r="AL127" s="70">
        <v>0.95</v>
      </c>
      <c r="AM127" s="70" t="s">
        <v>339</v>
      </c>
      <c r="AO127" s="2"/>
    </row>
    <row r="128" spans="1:41" ht="18.75" customHeight="1" thickBot="1" x14ac:dyDescent="0.45">
      <c r="A128" s="47" t="s">
        <v>55</v>
      </c>
      <c r="B128" s="38">
        <v>8531803</v>
      </c>
      <c r="C128" s="48" t="s">
        <v>333</v>
      </c>
      <c r="D128" s="71">
        <v>219.07</v>
      </c>
      <c r="E128" s="72">
        <v>13.67</v>
      </c>
      <c r="F128" s="72">
        <v>2.4</v>
      </c>
      <c r="G128" s="72">
        <f t="shared" si="4"/>
        <v>235.14</v>
      </c>
      <c r="H128" s="73">
        <v>242.584</v>
      </c>
      <c r="I128" s="74">
        <f t="shared" si="5"/>
        <v>23.51400000000001</v>
      </c>
      <c r="J128" s="75">
        <v>3.6</v>
      </c>
      <c r="K128" s="76">
        <v>0</v>
      </c>
      <c r="L128" s="77">
        <v>4.4800000000000004</v>
      </c>
      <c r="M128" s="78">
        <f t="shared" si="6"/>
        <v>250.66399999999999</v>
      </c>
      <c r="N128" s="78">
        <v>13.67</v>
      </c>
      <c r="O128" s="79">
        <v>9</v>
      </c>
      <c r="P128" s="79">
        <f t="shared" si="7"/>
        <v>273.334</v>
      </c>
      <c r="Q128" s="58" t="s">
        <v>339</v>
      </c>
      <c r="R128" s="59">
        <v>5</v>
      </c>
      <c r="S128" s="60">
        <v>9</v>
      </c>
      <c r="T128" s="61" t="s">
        <v>339</v>
      </c>
      <c r="U128" s="61" t="s">
        <v>335</v>
      </c>
      <c r="V128" s="61" t="s">
        <v>335</v>
      </c>
      <c r="W128" s="61" t="s">
        <v>335</v>
      </c>
      <c r="X128" s="61" t="s">
        <v>339</v>
      </c>
      <c r="Y128" s="61">
        <v>5</v>
      </c>
      <c r="Z128" s="62">
        <v>0</v>
      </c>
      <c r="AA128" s="63" t="s">
        <v>339</v>
      </c>
      <c r="AB128" s="64">
        <v>2.356105E-2</v>
      </c>
      <c r="AC128" s="64" t="s">
        <v>339</v>
      </c>
      <c r="AD128" s="65">
        <v>0.20863280000000001</v>
      </c>
      <c r="AE128" s="65" t="s">
        <v>335</v>
      </c>
      <c r="AF128" s="66">
        <v>6.7002900000000004E-2</v>
      </c>
      <c r="AG128" s="66" t="s">
        <v>339</v>
      </c>
      <c r="AH128" s="67">
        <v>0.96725375000000002</v>
      </c>
      <c r="AI128" s="68" t="s">
        <v>335</v>
      </c>
      <c r="AJ128" s="69">
        <v>1.146148E-2</v>
      </c>
      <c r="AK128" s="69" t="s">
        <v>339</v>
      </c>
      <c r="AL128" s="70">
        <v>0.95</v>
      </c>
      <c r="AM128" s="70" t="s">
        <v>339</v>
      </c>
      <c r="AO128" s="2"/>
    </row>
    <row r="129" spans="1:41" ht="18.75" customHeight="1" thickBot="1" x14ac:dyDescent="0.45">
      <c r="A129" s="47" t="s">
        <v>56</v>
      </c>
      <c r="B129" s="38">
        <v>6911706</v>
      </c>
      <c r="C129" s="48" t="s">
        <v>333</v>
      </c>
      <c r="D129" s="71">
        <v>217.57</v>
      </c>
      <c r="E129" s="72">
        <v>13.67</v>
      </c>
      <c r="F129" s="72">
        <v>3</v>
      </c>
      <c r="G129" s="72">
        <f t="shared" si="4"/>
        <v>234.23999999999998</v>
      </c>
      <c r="H129" s="73">
        <v>240.994</v>
      </c>
      <c r="I129" s="74">
        <f t="shared" si="5"/>
        <v>23.424000000000007</v>
      </c>
      <c r="J129" s="75">
        <v>3.6</v>
      </c>
      <c r="K129" s="76">
        <v>0</v>
      </c>
      <c r="L129" s="77">
        <v>4.4800000000000004</v>
      </c>
      <c r="M129" s="78">
        <f t="shared" si="6"/>
        <v>249.07399999999998</v>
      </c>
      <c r="N129" s="78">
        <v>13.67</v>
      </c>
      <c r="O129" s="79">
        <v>5.4</v>
      </c>
      <c r="P129" s="79">
        <f t="shared" si="7"/>
        <v>268.14399999999995</v>
      </c>
      <c r="Q129" s="58" t="s">
        <v>339</v>
      </c>
      <c r="R129" s="59">
        <v>3</v>
      </c>
      <c r="S129" s="60">
        <v>5.4</v>
      </c>
      <c r="T129" s="61" t="s">
        <v>339</v>
      </c>
      <c r="U129" s="61" t="s">
        <v>335</v>
      </c>
      <c r="V129" s="61" t="s">
        <v>335</v>
      </c>
      <c r="W129" s="61" t="s">
        <v>335</v>
      </c>
      <c r="X129" s="61" t="s">
        <v>339</v>
      </c>
      <c r="Y129" s="61">
        <v>3</v>
      </c>
      <c r="Z129" s="62">
        <v>0</v>
      </c>
      <c r="AA129" s="63" t="s">
        <v>339</v>
      </c>
      <c r="AB129" s="64">
        <v>3.9357650000000001E-2</v>
      </c>
      <c r="AC129" s="64" t="s">
        <v>335</v>
      </c>
      <c r="AD129" s="65">
        <v>0.15524447499999999</v>
      </c>
      <c r="AE129" s="65" t="s">
        <v>335</v>
      </c>
      <c r="AF129" s="66">
        <v>0.119159125</v>
      </c>
      <c r="AG129" s="66" t="s">
        <v>335</v>
      </c>
      <c r="AH129" s="67">
        <v>1</v>
      </c>
      <c r="AI129" s="68" t="s">
        <v>339</v>
      </c>
      <c r="AJ129" s="69">
        <v>1.8042160000000002E-2</v>
      </c>
      <c r="AK129" s="69" t="s">
        <v>335</v>
      </c>
      <c r="AL129" s="70">
        <v>0.94499999999999995</v>
      </c>
      <c r="AM129" s="70" t="s">
        <v>339</v>
      </c>
      <c r="AO129" s="2"/>
    </row>
    <row r="130" spans="1:41" ht="18.75" customHeight="1" thickBot="1" x14ac:dyDescent="0.45">
      <c r="A130" s="47" t="s">
        <v>279</v>
      </c>
      <c r="B130" s="38">
        <v>410772</v>
      </c>
      <c r="C130" s="48" t="s">
        <v>333</v>
      </c>
      <c r="D130" s="71">
        <v>191.35999999999999</v>
      </c>
      <c r="E130" s="72">
        <v>13.67</v>
      </c>
      <c r="F130" s="72">
        <v>1.2</v>
      </c>
      <c r="G130" s="72">
        <f t="shared" si="4"/>
        <v>206.22999999999996</v>
      </c>
      <c r="H130" s="73">
        <v>211.983</v>
      </c>
      <c r="I130" s="74">
        <f t="shared" si="5"/>
        <v>20.623000000000019</v>
      </c>
      <c r="J130" s="75">
        <v>3.6</v>
      </c>
      <c r="K130" s="76">
        <v>0</v>
      </c>
      <c r="L130" s="77">
        <v>4.4800000000000004</v>
      </c>
      <c r="M130" s="78">
        <f t="shared" si="6"/>
        <v>220.06299999999999</v>
      </c>
      <c r="N130" s="78">
        <v>13.67</v>
      </c>
      <c r="O130" s="79">
        <v>0</v>
      </c>
      <c r="P130" s="79">
        <f t="shared" si="7"/>
        <v>233.73299999999998</v>
      </c>
      <c r="Q130" s="58" t="s">
        <v>335</v>
      </c>
      <c r="R130" s="59" t="s">
        <v>349</v>
      </c>
      <c r="S130" s="60">
        <v>0</v>
      </c>
      <c r="T130" s="61" t="s">
        <v>339</v>
      </c>
      <c r="U130" s="61" t="s">
        <v>335</v>
      </c>
      <c r="V130" s="61" t="s">
        <v>339</v>
      </c>
      <c r="W130" s="61" t="s">
        <v>335</v>
      </c>
      <c r="X130" s="61" t="s">
        <v>335</v>
      </c>
      <c r="Y130" s="61" t="s">
        <v>349</v>
      </c>
      <c r="Z130" s="62">
        <v>0</v>
      </c>
      <c r="AA130" s="63" t="s">
        <v>339</v>
      </c>
      <c r="AB130" s="64">
        <v>0</v>
      </c>
      <c r="AC130" s="64" t="s">
        <v>339</v>
      </c>
      <c r="AD130" s="65">
        <v>0.16318782500000001</v>
      </c>
      <c r="AE130" s="65" t="s">
        <v>335</v>
      </c>
      <c r="AF130" s="66">
        <v>0.14017784999999999</v>
      </c>
      <c r="AG130" s="66" t="s">
        <v>335</v>
      </c>
      <c r="AH130" s="67">
        <v>0.94936708999999997</v>
      </c>
      <c r="AI130" s="68" t="s">
        <v>335</v>
      </c>
      <c r="AJ130" s="69">
        <v>6.9147200000000001E-3</v>
      </c>
      <c r="AK130" s="69" t="s">
        <v>339</v>
      </c>
      <c r="AL130" s="70">
        <v>0.875</v>
      </c>
      <c r="AM130" s="70" t="s">
        <v>339</v>
      </c>
      <c r="AO130" s="2"/>
    </row>
    <row r="131" spans="1:41" ht="18.75" customHeight="1" thickBot="1" x14ac:dyDescent="0.45">
      <c r="A131" s="47" t="s">
        <v>266</v>
      </c>
      <c r="B131" s="38">
        <v>699641</v>
      </c>
      <c r="C131" s="48" t="s">
        <v>333</v>
      </c>
      <c r="D131" s="71">
        <v>197.63</v>
      </c>
      <c r="E131" s="72">
        <v>13.67</v>
      </c>
      <c r="F131" s="72">
        <v>2.4</v>
      </c>
      <c r="G131" s="72">
        <f t="shared" si="4"/>
        <v>213.7</v>
      </c>
      <c r="H131" s="73">
        <v>219</v>
      </c>
      <c r="I131" s="74">
        <f t="shared" si="5"/>
        <v>21.370000000000005</v>
      </c>
      <c r="J131" s="75">
        <v>3.6</v>
      </c>
      <c r="K131" s="76">
        <v>0</v>
      </c>
      <c r="L131" s="77">
        <v>4.4800000000000004</v>
      </c>
      <c r="M131" s="78">
        <f t="shared" si="6"/>
        <v>227.07999999999998</v>
      </c>
      <c r="N131" s="78">
        <v>13.67</v>
      </c>
      <c r="O131" s="79">
        <v>9</v>
      </c>
      <c r="P131" s="79">
        <f t="shared" si="7"/>
        <v>249.74999999999997</v>
      </c>
      <c r="Q131" s="58" t="s">
        <v>339</v>
      </c>
      <c r="R131" s="59">
        <v>5</v>
      </c>
      <c r="S131" s="60">
        <v>9</v>
      </c>
      <c r="T131" s="61" t="s">
        <v>339</v>
      </c>
      <c r="U131" s="61" t="s">
        <v>335</v>
      </c>
      <c r="V131" s="61" t="s">
        <v>335</v>
      </c>
      <c r="W131" s="61" t="s">
        <v>335</v>
      </c>
      <c r="X131" s="61" t="s">
        <v>339</v>
      </c>
      <c r="Y131" s="61">
        <v>5</v>
      </c>
      <c r="Z131" s="62">
        <v>0</v>
      </c>
      <c r="AA131" s="63" t="s">
        <v>339</v>
      </c>
      <c r="AB131" s="64">
        <v>1.2603925E-2</v>
      </c>
      <c r="AC131" s="64" t="s">
        <v>339</v>
      </c>
      <c r="AD131" s="65">
        <v>3.787875E-3</v>
      </c>
      <c r="AE131" s="65" t="s">
        <v>339</v>
      </c>
      <c r="AF131" s="66">
        <v>4.9437824999999998E-2</v>
      </c>
      <c r="AG131" s="66" t="s">
        <v>339</v>
      </c>
      <c r="AH131" s="67">
        <v>0.93346752499999996</v>
      </c>
      <c r="AI131" s="68" t="s">
        <v>335</v>
      </c>
      <c r="AJ131" s="69">
        <v>2.5817880000000001E-2</v>
      </c>
      <c r="AK131" s="69" t="s">
        <v>335</v>
      </c>
      <c r="AL131" s="70">
        <v>0.77500000000000002</v>
      </c>
      <c r="AM131" s="70" t="s">
        <v>339</v>
      </c>
      <c r="AO131" s="2"/>
    </row>
    <row r="132" spans="1:41" ht="18.75" customHeight="1" thickBot="1" x14ac:dyDescent="0.45">
      <c r="A132" s="47" t="s">
        <v>57</v>
      </c>
      <c r="B132" s="38">
        <v>4492803</v>
      </c>
      <c r="C132" s="48" t="s">
        <v>333</v>
      </c>
      <c r="D132" s="71">
        <v>216.51</v>
      </c>
      <c r="E132" s="72">
        <v>0</v>
      </c>
      <c r="F132" s="72">
        <v>1.2</v>
      </c>
      <c r="G132" s="72">
        <f t="shared" si="4"/>
        <v>217.70999999999998</v>
      </c>
      <c r="H132" s="73">
        <v>238.28100000000001</v>
      </c>
      <c r="I132" s="74">
        <f t="shared" si="5"/>
        <v>21.771000000000015</v>
      </c>
      <c r="J132" s="75">
        <v>3.6</v>
      </c>
      <c r="K132" s="76">
        <v>0</v>
      </c>
      <c r="L132" s="77">
        <v>4.4800000000000004</v>
      </c>
      <c r="M132" s="78">
        <f t="shared" si="6"/>
        <v>246.36099999999999</v>
      </c>
      <c r="N132" s="81">
        <v>0</v>
      </c>
      <c r="O132" s="79">
        <v>0</v>
      </c>
      <c r="P132" s="79">
        <f t="shared" si="7"/>
        <v>246.36099999999999</v>
      </c>
      <c r="Q132" s="58" t="s">
        <v>335</v>
      </c>
      <c r="R132" s="59" t="s">
        <v>349</v>
      </c>
      <c r="S132" s="60">
        <v>0</v>
      </c>
      <c r="T132" s="61" t="s">
        <v>335</v>
      </c>
      <c r="U132" s="61" t="s">
        <v>335</v>
      </c>
      <c r="V132" s="61" t="s">
        <v>335</v>
      </c>
      <c r="W132" s="61" t="s">
        <v>335</v>
      </c>
      <c r="X132" s="61" t="s">
        <v>335</v>
      </c>
      <c r="Y132" s="61" t="s">
        <v>349</v>
      </c>
      <c r="Z132" s="62">
        <v>2.0457950000000003E-2</v>
      </c>
      <c r="AA132" s="63" t="s">
        <v>335</v>
      </c>
      <c r="AB132" s="64">
        <v>1.3513500000000001E-2</v>
      </c>
      <c r="AC132" s="64" t="s">
        <v>339</v>
      </c>
      <c r="AD132" s="65">
        <v>7.6969024999999996E-2</v>
      </c>
      <c r="AE132" s="65" t="s">
        <v>339</v>
      </c>
      <c r="AF132" s="66">
        <v>0.14403724999999998</v>
      </c>
      <c r="AG132" s="66" t="s">
        <v>335</v>
      </c>
      <c r="AH132" s="67">
        <v>0.98648648500000002</v>
      </c>
      <c r="AI132" s="68" t="s">
        <v>339</v>
      </c>
      <c r="AJ132" s="69">
        <v>1.8677650000000001E-2</v>
      </c>
      <c r="AK132" s="69" t="s">
        <v>335</v>
      </c>
      <c r="AL132" s="70" t="s">
        <v>341</v>
      </c>
      <c r="AM132" s="70" t="s">
        <v>335</v>
      </c>
      <c r="AO132" s="2"/>
    </row>
    <row r="133" spans="1:41" ht="18.75" customHeight="1" thickBot="1" x14ac:dyDescent="0.45">
      <c r="A133" s="82" t="s">
        <v>422</v>
      </c>
      <c r="B133" s="48">
        <v>851965</v>
      </c>
      <c r="C133" s="48" t="s">
        <v>333</v>
      </c>
      <c r="D133" s="71">
        <v>200.41</v>
      </c>
      <c r="E133" s="72">
        <v>0</v>
      </c>
      <c r="F133" s="72">
        <v>0.6</v>
      </c>
      <c r="G133" s="72">
        <f t="shared" si="4"/>
        <v>201.01</v>
      </c>
      <c r="H133" s="73">
        <v>220.51100000000002</v>
      </c>
      <c r="I133" s="74">
        <f t="shared" si="5"/>
        <v>20.101000000000028</v>
      </c>
      <c r="J133" s="75">
        <v>3.6</v>
      </c>
      <c r="K133" s="76">
        <v>0</v>
      </c>
      <c r="L133" s="77">
        <v>4.4800000000000004</v>
      </c>
      <c r="M133" s="78">
        <f t="shared" si="6"/>
        <v>228.59100000000001</v>
      </c>
      <c r="N133" s="81">
        <v>0</v>
      </c>
      <c r="O133" s="79">
        <v>0</v>
      </c>
      <c r="P133" s="79">
        <f t="shared" si="7"/>
        <v>228.59100000000001</v>
      </c>
      <c r="Q133" s="58" t="s">
        <v>335</v>
      </c>
      <c r="R133" s="59" t="s">
        <v>349</v>
      </c>
      <c r="S133" s="60">
        <v>0</v>
      </c>
      <c r="T133" s="61" t="s">
        <v>339</v>
      </c>
      <c r="U133" s="61" t="s">
        <v>335</v>
      </c>
      <c r="V133" s="61" t="s">
        <v>339</v>
      </c>
      <c r="W133" s="61" t="s">
        <v>335</v>
      </c>
      <c r="X133" s="61" t="s">
        <v>335</v>
      </c>
      <c r="Y133" s="61" t="s">
        <v>349</v>
      </c>
      <c r="Z133" s="62">
        <v>0</v>
      </c>
      <c r="AA133" s="63" t="s">
        <v>339</v>
      </c>
      <c r="AB133" s="64">
        <v>3.4260250000000006E-2</v>
      </c>
      <c r="AC133" s="64" t="s">
        <v>335</v>
      </c>
      <c r="AD133" s="65">
        <v>0.19835469999999999</v>
      </c>
      <c r="AE133" s="65" t="s">
        <v>335</v>
      </c>
      <c r="AF133" s="66">
        <v>8.4494899999999998E-2</v>
      </c>
      <c r="AG133" s="66" t="s">
        <v>335</v>
      </c>
      <c r="AH133" s="67">
        <v>0.98874723499999995</v>
      </c>
      <c r="AI133" s="68" t="s">
        <v>339</v>
      </c>
      <c r="AJ133" s="69">
        <v>2.6132849999999999E-2</v>
      </c>
      <c r="AK133" s="69" t="s">
        <v>335</v>
      </c>
      <c r="AL133" s="70">
        <v>0.80500000000000005</v>
      </c>
      <c r="AM133" s="70" t="s">
        <v>339</v>
      </c>
      <c r="AO133" s="2"/>
    </row>
    <row r="134" spans="1:41" ht="18.75" customHeight="1" thickBot="1" x14ac:dyDescent="0.45">
      <c r="A134" s="47" t="s">
        <v>58</v>
      </c>
      <c r="B134" s="38">
        <v>4474104</v>
      </c>
      <c r="C134" s="48" t="s">
        <v>333</v>
      </c>
      <c r="D134" s="71">
        <v>209.57</v>
      </c>
      <c r="E134" s="72">
        <v>13.67</v>
      </c>
      <c r="F134" s="72">
        <v>1.2</v>
      </c>
      <c r="G134" s="72">
        <f t="shared" si="4"/>
        <v>224.43999999999997</v>
      </c>
      <c r="H134" s="73">
        <v>232.01400000000001</v>
      </c>
      <c r="I134" s="74">
        <f t="shared" si="5"/>
        <v>22.444000000000017</v>
      </c>
      <c r="J134" s="75">
        <v>3.6</v>
      </c>
      <c r="K134" s="76">
        <v>0</v>
      </c>
      <c r="L134" s="77">
        <v>4.4800000000000004</v>
      </c>
      <c r="M134" s="78">
        <f t="shared" si="6"/>
        <v>240.09399999999999</v>
      </c>
      <c r="N134" s="78">
        <v>13.67</v>
      </c>
      <c r="O134" s="79">
        <v>1.8</v>
      </c>
      <c r="P134" s="79">
        <f t="shared" si="7"/>
        <v>255.56399999999999</v>
      </c>
      <c r="Q134" s="58" t="s">
        <v>339</v>
      </c>
      <c r="R134" s="59">
        <v>1</v>
      </c>
      <c r="S134" s="60">
        <v>1.8</v>
      </c>
      <c r="T134" s="61" t="s">
        <v>339</v>
      </c>
      <c r="U134" s="61" t="s">
        <v>335</v>
      </c>
      <c r="V134" s="61" t="s">
        <v>335</v>
      </c>
      <c r="W134" s="61" t="s">
        <v>335</v>
      </c>
      <c r="X134" s="61" t="s">
        <v>339</v>
      </c>
      <c r="Y134" s="61">
        <v>1</v>
      </c>
      <c r="Z134" s="62">
        <v>1.7361E-3</v>
      </c>
      <c r="AA134" s="63" t="s">
        <v>335</v>
      </c>
      <c r="AB134" s="64">
        <v>2.7875399999999998E-2</v>
      </c>
      <c r="AC134" s="64" t="s">
        <v>335</v>
      </c>
      <c r="AD134" s="65">
        <v>0.12125712500000001</v>
      </c>
      <c r="AE134" s="65" t="s">
        <v>335</v>
      </c>
      <c r="AF134" s="66">
        <v>0.10129775000000001</v>
      </c>
      <c r="AG134" s="66" t="s">
        <v>335</v>
      </c>
      <c r="AH134" s="67">
        <v>0.97287855000000001</v>
      </c>
      <c r="AI134" s="68" t="s">
        <v>335</v>
      </c>
      <c r="AJ134" s="69">
        <v>2.730521E-2</v>
      </c>
      <c r="AK134" s="69" t="s">
        <v>335</v>
      </c>
      <c r="AL134" s="70">
        <v>1</v>
      </c>
      <c r="AM134" s="70" t="s">
        <v>339</v>
      </c>
      <c r="AO134" s="2"/>
    </row>
    <row r="135" spans="1:41" ht="18.75" customHeight="1" thickBot="1" x14ac:dyDescent="0.45">
      <c r="A135" s="47" t="s">
        <v>59</v>
      </c>
      <c r="B135" s="38">
        <v>4477103</v>
      </c>
      <c r="C135" s="48" t="s">
        <v>333</v>
      </c>
      <c r="D135" s="71">
        <v>216.14999999999998</v>
      </c>
      <c r="E135" s="72">
        <v>13.67</v>
      </c>
      <c r="F135" s="72">
        <v>2.4</v>
      </c>
      <c r="G135" s="72">
        <f t="shared" si="4"/>
        <v>232.21999999999997</v>
      </c>
      <c r="H135" s="73">
        <v>239.37199999999999</v>
      </c>
      <c r="I135" s="74">
        <f t="shared" si="5"/>
        <v>23.222000000000008</v>
      </c>
      <c r="J135" s="75">
        <v>3.6</v>
      </c>
      <c r="K135" s="76">
        <v>0</v>
      </c>
      <c r="L135" s="77">
        <v>4.4800000000000004</v>
      </c>
      <c r="M135" s="78">
        <f t="shared" si="6"/>
        <v>247.45199999999997</v>
      </c>
      <c r="N135" s="78">
        <v>13.67</v>
      </c>
      <c r="O135" s="79">
        <v>9</v>
      </c>
      <c r="P135" s="79">
        <f t="shared" si="7"/>
        <v>270.12199999999996</v>
      </c>
      <c r="Q135" s="58" t="s">
        <v>339</v>
      </c>
      <c r="R135" s="59">
        <v>5</v>
      </c>
      <c r="S135" s="60">
        <v>9</v>
      </c>
      <c r="T135" s="61" t="s">
        <v>339</v>
      </c>
      <c r="U135" s="61" t="s">
        <v>335</v>
      </c>
      <c r="V135" s="61" t="s">
        <v>335</v>
      </c>
      <c r="W135" s="61" t="s">
        <v>335</v>
      </c>
      <c r="X135" s="61" t="s">
        <v>339</v>
      </c>
      <c r="Y135" s="61">
        <v>5</v>
      </c>
      <c r="Z135" s="62">
        <v>0</v>
      </c>
      <c r="AA135" s="63" t="s">
        <v>339</v>
      </c>
      <c r="AB135" s="64">
        <v>1.4985024999999999E-2</v>
      </c>
      <c r="AC135" s="64" t="s">
        <v>339</v>
      </c>
      <c r="AD135" s="65">
        <v>0.134808225</v>
      </c>
      <c r="AE135" s="65" t="s">
        <v>335</v>
      </c>
      <c r="AF135" s="66">
        <v>7.0398175000000007E-2</v>
      </c>
      <c r="AG135" s="66" t="s">
        <v>339</v>
      </c>
      <c r="AH135" s="67">
        <v>0.99056604000000004</v>
      </c>
      <c r="AI135" s="68" t="s">
        <v>339</v>
      </c>
      <c r="AJ135" s="69">
        <v>1.967969E-2</v>
      </c>
      <c r="AK135" s="69" t="s">
        <v>335</v>
      </c>
      <c r="AL135" s="70">
        <v>0.77500000000000002</v>
      </c>
      <c r="AM135" s="70" t="s">
        <v>339</v>
      </c>
      <c r="AO135" s="2"/>
    </row>
    <row r="136" spans="1:41" ht="18.75" customHeight="1" thickBot="1" x14ac:dyDescent="0.45">
      <c r="A136" s="47" t="s">
        <v>60</v>
      </c>
      <c r="B136" s="38">
        <v>7173903</v>
      </c>
      <c r="C136" s="48" t="s">
        <v>333</v>
      </c>
      <c r="D136" s="71">
        <v>224.07</v>
      </c>
      <c r="E136" s="72">
        <v>13.67</v>
      </c>
      <c r="F136" s="72">
        <v>1.8</v>
      </c>
      <c r="G136" s="72">
        <f t="shared" ref="G136:G199" si="8">D136+E136+F136</f>
        <v>239.54</v>
      </c>
      <c r="H136" s="73">
        <v>248.024</v>
      </c>
      <c r="I136" s="74">
        <f t="shared" ref="I136:I199" si="9">(H136-D136)</f>
        <v>23.954000000000008</v>
      </c>
      <c r="J136" s="75">
        <v>3.6</v>
      </c>
      <c r="K136" s="76">
        <v>0</v>
      </c>
      <c r="L136" s="77">
        <v>4.4800000000000004</v>
      </c>
      <c r="M136" s="78">
        <f t="shared" ref="M136:M199" si="10">D136+I136+J136+L136</f>
        <v>256.10399999999998</v>
      </c>
      <c r="N136" s="78">
        <v>13.67</v>
      </c>
      <c r="O136" s="79">
        <v>0</v>
      </c>
      <c r="P136" s="79">
        <f t="shared" ref="P136:P199" si="11">SUM(M136:O136)</f>
        <v>269.774</v>
      </c>
      <c r="Q136" s="58" t="s">
        <v>335</v>
      </c>
      <c r="R136" s="59" t="s">
        <v>349</v>
      </c>
      <c r="S136" s="60">
        <v>0</v>
      </c>
      <c r="T136" s="61" t="s">
        <v>339</v>
      </c>
      <c r="U136" s="61" t="s">
        <v>339</v>
      </c>
      <c r="V136" s="61" t="s">
        <v>339</v>
      </c>
      <c r="W136" s="61" t="s">
        <v>335</v>
      </c>
      <c r="X136" s="61" t="s">
        <v>335</v>
      </c>
      <c r="Y136" s="61" t="s">
        <v>349</v>
      </c>
      <c r="Z136" s="62">
        <v>0</v>
      </c>
      <c r="AA136" s="63" t="s">
        <v>339</v>
      </c>
      <c r="AB136" s="64">
        <v>9.9711549999999996E-2</v>
      </c>
      <c r="AC136" s="64" t="s">
        <v>335</v>
      </c>
      <c r="AD136" s="65">
        <v>7.0480774999999996E-2</v>
      </c>
      <c r="AE136" s="65" t="s">
        <v>339</v>
      </c>
      <c r="AF136" s="66" t="s">
        <v>356</v>
      </c>
      <c r="AG136" s="66" t="s">
        <v>356</v>
      </c>
      <c r="AH136" s="67">
        <v>1</v>
      </c>
      <c r="AI136" s="68" t="s">
        <v>339</v>
      </c>
      <c r="AJ136" s="69">
        <v>6.3441400000000007E-3</v>
      </c>
      <c r="AK136" s="69" t="s">
        <v>339</v>
      </c>
      <c r="AL136" s="70" t="s">
        <v>340</v>
      </c>
      <c r="AM136" s="70" t="s">
        <v>335</v>
      </c>
      <c r="AO136" s="2"/>
    </row>
    <row r="137" spans="1:41" ht="18.75" customHeight="1" thickBot="1" x14ac:dyDescent="0.45">
      <c r="A137" s="47" t="s">
        <v>61</v>
      </c>
      <c r="B137" s="38">
        <v>4464109</v>
      </c>
      <c r="C137" s="48" t="s">
        <v>333</v>
      </c>
      <c r="D137" s="71">
        <v>210.6</v>
      </c>
      <c r="E137" s="72">
        <v>13.67</v>
      </c>
      <c r="F137" s="72">
        <v>1.2</v>
      </c>
      <c r="G137" s="72">
        <f t="shared" si="8"/>
        <v>225.46999999999997</v>
      </c>
      <c r="H137" s="73">
        <v>233.14700000000002</v>
      </c>
      <c r="I137" s="74">
        <f t="shared" si="9"/>
        <v>22.547000000000025</v>
      </c>
      <c r="J137" s="75">
        <v>3.6</v>
      </c>
      <c r="K137" s="76">
        <v>0</v>
      </c>
      <c r="L137" s="77">
        <v>4.4800000000000004</v>
      </c>
      <c r="M137" s="78">
        <f t="shared" si="10"/>
        <v>241.227</v>
      </c>
      <c r="N137" s="78">
        <v>13.67</v>
      </c>
      <c r="O137" s="79">
        <v>5.4</v>
      </c>
      <c r="P137" s="79">
        <f t="shared" si="11"/>
        <v>260.29699999999997</v>
      </c>
      <c r="Q137" s="58" t="s">
        <v>339</v>
      </c>
      <c r="R137" s="59">
        <v>3</v>
      </c>
      <c r="S137" s="60">
        <v>5.4</v>
      </c>
      <c r="T137" s="61" t="s">
        <v>339</v>
      </c>
      <c r="U137" s="61" t="s">
        <v>335</v>
      </c>
      <c r="V137" s="61" t="s">
        <v>335</v>
      </c>
      <c r="W137" s="61" t="s">
        <v>335</v>
      </c>
      <c r="X137" s="61" t="s">
        <v>339</v>
      </c>
      <c r="Y137" s="61">
        <v>3</v>
      </c>
      <c r="Z137" s="62">
        <v>0</v>
      </c>
      <c r="AA137" s="63" t="s">
        <v>339</v>
      </c>
      <c r="AB137" s="64">
        <v>3.04771E-2</v>
      </c>
      <c r="AC137" s="64" t="s">
        <v>335</v>
      </c>
      <c r="AD137" s="65">
        <v>0.13412925000000001</v>
      </c>
      <c r="AE137" s="65" t="s">
        <v>335</v>
      </c>
      <c r="AF137" s="66">
        <v>0.15304252499999998</v>
      </c>
      <c r="AG137" s="66" t="s">
        <v>335</v>
      </c>
      <c r="AH137" s="67">
        <v>0.98958333500000006</v>
      </c>
      <c r="AI137" s="68" t="s">
        <v>339</v>
      </c>
      <c r="AJ137" s="69">
        <v>5.0963899999999993E-3</v>
      </c>
      <c r="AK137" s="69" t="s">
        <v>339</v>
      </c>
      <c r="AL137" s="70" t="s">
        <v>340</v>
      </c>
      <c r="AM137" s="70" t="s">
        <v>335</v>
      </c>
      <c r="AO137" s="2"/>
    </row>
    <row r="138" spans="1:41" ht="18.75" customHeight="1" thickBot="1" x14ac:dyDescent="0.45">
      <c r="A138" s="47" t="s">
        <v>62</v>
      </c>
      <c r="B138" s="38">
        <v>383872</v>
      </c>
      <c r="C138" s="48" t="s">
        <v>333</v>
      </c>
      <c r="D138" s="71">
        <v>222.01</v>
      </c>
      <c r="E138" s="72">
        <v>13.67</v>
      </c>
      <c r="F138" s="72">
        <v>1.8</v>
      </c>
      <c r="G138" s="72">
        <f t="shared" si="8"/>
        <v>237.48</v>
      </c>
      <c r="H138" s="73">
        <v>245.75800000000001</v>
      </c>
      <c r="I138" s="74">
        <f t="shared" si="9"/>
        <v>23.748000000000019</v>
      </c>
      <c r="J138" s="75">
        <v>3.6</v>
      </c>
      <c r="K138" s="76">
        <v>0</v>
      </c>
      <c r="L138" s="77">
        <v>4.4800000000000004</v>
      </c>
      <c r="M138" s="78">
        <f t="shared" si="10"/>
        <v>253.83799999999999</v>
      </c>
      <c r="N138" s="78">
        <v>13.67</v>
      </c>
      <c r="O138" s="79">
        <v>0</v>
      </c>
      <c r="P138" s="79">
        <f t="shared" si="11"/>
        <v>267.50799999999998</v>
      </c>
      <c r="Q138" s="58" t="s">
        <v>335</v>
      </c>
      <c r="R138" s="59" t="s">
        <v>349</v>
      </c>
      <c r="S138" s="60">
        <v>0</v>
      </c>
      <c r="T138" s="61" t="s">
        <v>339</v>
      </c>
      <c r="U138" s="61" t="s">
        <v>335</v>
      </c>
      <c r="V138" s="61" t="s">
        <v>339</v>
      </c>
      <c r="W138" s="61" t="s">
        <v>335</v>
      </c>
      <c r="X138" s="61" t="s">
        <v>335</v>
      </c>
      <c r="Y138" s="61" t="s">
        <v>349</v>
      </c>
      <c r="Z138" s="62">
        <v>0</v>
      </c>
      <c r="AA138" s="63" t="s">
        <v>339</v>
      </c>
      <c r="AB138" s="64">
        <v>2.70339E-2</v>
      </c>
      <c r="AC138" s="64" t="s">
        <v>335</v>
      </c>
      <c r="AD138" s="65">
        <v>0.17981267500000001</v>
      </c>
      <c r="AE138" s="65" t="s">
        <v>335</v>
      </c>
      <c r="AF138" s="66">
        <v>8.33512E-2</v>
      </c>
      <c r="AG138" s="66" t="s">
        <v>339</v>
      </c>
      <c r="AH138" s="67">
        <v>0.93716361000000004</v>
      </c>
      <c r="AI138" s="68" t="s">
        <v>335</v>
      </c>
      <c r="AJ138" s="69">
        <v>1.8138769999999999E-2</v>
      </c>
      <c r="AK138" s="69" t="s">
        <v>335</v>
      </c>
      <c r="AL138" s="70">
        <v>0.875</v>
      </c>
      <c r="AM138" s="70" t="s">
        <v>339</v>
      </c>
      <c r="AO138" s="2"/>
    </row>
    <row r="139" spans="1:41" ht="18.75" customHeight="1" thickBot="1" x14ac:dyDescent="0.45">
      <c r="A139" s="47" t="s">
        <v>63</v>
      </c>
      <c r="B139" s="38">
        <v>658375</v>
      </c>
      <c r="C139" s="48" t="s">
        <v>333</v>
      </c>
      <c r="D139" s="71">
        <v>202.85999999999999</v>
      </c>
      <c r="E139" s="72">
        <v>13.67</v>
      </c>
      <c r="F139" s="72">
        <v>0</v>
      </c>
      <c r="G139" s="72">
        <f t="shared" si="8"/>
        <v>216.52999999999997</v>
      </c>
      <c r="H139" s="73">
        <v>224.51300000000001</v>
      </c>
      <c r="I139" s="74">
        <f t="shared" si="9"/>
        <v>21.65300000000002</v>
      </c>
      <c r="J139" s="75">
        <v>3.6</v>
      </c>
      <c r="K139" s="76">
        <v>0</v>
      </c>
      <c r="L139" s="77">
        <v>4.4800000000000004</v>
      </c>
      <c r="M139" s="78">
        <f t="shared" si="10"/>
        <v>232.59299999999999</v>
      </c>
      <c r="N139" s="78">
        <v>13.67</v>
      </c>
      <c r="O139" s="79">
        <v>5.4</v>
      </c>
      <c r="P139" s="79">
        <f t="shared" si="11"/>
        <v>251.66299999999998</v>
      </c>
      <c r="Q139" s="58" t="s">
        <v>339</v>
      </c>
      <c r="R139" s="59">
        <v>3</v>
      </c>
      <c r="S139" s="60">
        <v>5.4</v>
      </c>
      <c r="T139" s="61" t="s">
        <v>339</v>
      </c>
      <c r="U139" s="61" t="s">
        <v>335</v>
      </c>
      <c r="V139" s="61" t="s">
        <v>335</v>
      </c>
      <c r="W139" s="61" t="s">
        <v>335</v>
      </c>
      <c r="X139" s="61" t="s">
        <v>339</v>
      </c>
      <c r="Y139" s="61">
        <v>3</v>
      </c>
      <c r="Z139" s="62">
        <v>0</v>
      </c>
      <c r="AA139" s="63" t="s">
        <v>339</v>
      </c>
      <c r="AB139" s="64">
        <v>2.3941549999999999E-2</v>
      </c>
      <c r="AC139" s="64" t="s">
        <v>339</v>
      </c>
      <c r="AD139" s="65">
        <v>0</v>
      </c>
      <c r="AE139" s="65" t="s">
        <v>339</v>
      </c>
      <c r="AF139" s="66">
        <v>0.15</v>
      </c>
      <c r="AG139" s="66" t="s">
        <v>335</v>
      </c>
      <c r="AH139" s="67">
        <v>0.97560975500000002</v>
      </c>
      <c r="AI139" s="68" t="s">
        <v>335</v>
      </c>
      <c r="AJ139" s="69">
        <v>2.3972730000000001E-2</v>
      </c>
      <c r="AK139" s="69" t="s">
        <v>335</v>
      </c>
      <c r="AL139" s="70" t="s">
        <v>340</v>
      </c>
      <c r="AM139" s="70" t="s">
        <v>335</v>
      </c>
      <c r="AO139" s="2"/>
    </row>
    <row r="140" spans="1:41" ht="18.75" customHeight="1" thickBot="1" x14ac:dyDescent="0.45">
      <c r="A140" s="47" t="s">
        <v>64</v>
      </c>
      <c r="B140" s="38">
        <v>4498305</v>
      </c>
      <c r="C140" s="48" t="s">
        <v>333</v>
      </c>
      <c r="D140" s="71">
        <v>191.35999999999999</v>
      </c>
      <c r="E140" s="72">
        <v>13.67</v>
      </c>
      <c r="F140" s="72">
        <v>3</v>
      </c>
      <c r="G140" s="72">
        <f t="shared" si="8"/>
        <v>208.02999999999997</v>
      </c>
      <c r="H140" s="73">
        <v>212.16300000000001</v>
      </c>
      <c r="I140" s="74">
        <f t="shared" si="9"/>
        <v>20.803000000000026</v>
      </c>
      <c r="J140" s="75">
        <v>3.6</v>
      </c>
      <c r="K140" s="76">
        <v>0</v>
      </c>
      <c r="L140" s="77">
        <v>4.4800000000000004</v>
      </c>
      <c r="M140" s="78">
        <f t="shared" si="10"/>
        <v>220.24299999999999</v>
      </c>
      <c r="N140" s="78">
        <v>13.67</v>
      </c>
      <c r="O140" s="79">
        <v>0</v>
      </c>
      <c r="P140" s="79">
        <f t="shared" si="11"/>
        <v>233.91299999999998</v>
      </c>
      <c r="Q140" s="58" t="s">
        <v>335</v>
      </c>
      <c r="R140" s="59" t="s">
        <v>349</v>
      </c>
      <c r="S140" s="60">
        <v>0</v>
      </c>
      <c r="T140" s="61" t="s">
        <v>335</v>
      </c>
      <c r="U140" s="61" t="s">
        <v>335</v>
      </c>
      <c r="V140" s="61" t="s">
        <v>335</v>
      </c>
      <c r="W140" s="61" t="s">
        <v>335</v>
      </c>
      <c r="X140" s="61" t="s">
        <v>335</v>
      </c>
      <c r="Y140" s="61" t="s">
        <v>349</v>
      </c>
      <c r="Z140" s="62">
        <v>0</v>
      </c>
      <c r="AA140" s="63" t="s">
        <v>339</v>
      </c>
      <c r="AB140" s="64">
        <v>6.3155799999999998E-2</v>
      </c>
      <c r="AC140" s="64" t="s">
        <v>335</v>
      </c>
      <c r="AD140" s="65">
        <v>0.11934755</v>
      </c>
      <c r="AE140" s="65" t="s">
        <v>335</v>
      </c>
      <c r="AF140" s="66">
        <v>0.104146325</v>
      </c>
      <c r="AG140" s="66" t="s">
        <v>335</v>
      </c>
      <c r="AH140" s="67">
        <v>0.88888889000000004</v>
      </c>
      <c r="AI140" s="68" t="s">
        <v>335</v>
      </c>
      <c r="AJ140" s="69">
        <v>1.9629110000000002E-2</v>
      </c>
      <c r="AK140" s="69" t="s">
        <v>335</v>
      </c>
      <c r="AL140" s="70" t="s">
        <v>341</v>
      </c>
      <c r="AM140" s="70" t="s">
        <v>335</v>
      </c>
      <c r="AO140" s="2"/>
    </row>
    <row r="141" spans="1:41" ht="18.75" customHeight="1" thickBot="1" x14ac:dyDescent="0.45">
      <c r="A141" s="47" t="s">
        <v>65</v>
      </c>
      <c r="B141" s="38">
        <v>4462106</v>
      </c>
      <c r="C141" s="48" t="s">
        <v>333</v>
      </c>
      <c r="D141" s="71">
        <v>191.35999999999999</v>
      </c>
      <c r="E141" s="72">
        <v>13.67</v>
      </c>
      <c r="F141" s="72">
        <v>2.4</v>
      </c>
      <c r="G141" s="72">
        <f t="shared" si="8"/>
        <v>207.42999999999998</v>
      </c>
      <c r="H141" s="73">
        <v>212.10300000000001</v>
      </c>
      <c r="I141" s="74">
        <f t="shared" si="9"/>
        <v>20.743000000000023</v>
      </c>
      <c r="J141" s="75">
        <v>3.6</v>
      </c>
      <c r="K141" s="76">
        <v>0</v>
      </c>
      <c r="L141" s="77">
        <v>4.4800000000000004</v>
      </c>
      <c r="M141" s="78">
        <f t="shared" si="10"/>
        <v>220.18299999999999</v>
      </c>
      <c r="N141" s="78">
        <v>13.67</v>
      </c>
      <c r="O141" s="79">
        <v>0</v>
      </c>
      <c r="P141" s="79">
        <f t="shared" si="11"/>
        <v>233.85299999999998</v>
      </c>
      <c r="Q141" s="58" t="s">
        <v>335</v>
      </c>
      <c r="R141" s="59" t="s">
        <v>349</v>
      </c>
      <c r="S141" s="60">
        <v>0</v>
      </c>
      <c r="T141" s="61" t="s">
        <v>335</v>
      </c>
      <c r="U141" s="61" t="s">
        <v>335</v>
      </c>
      <c r="V141" s="61" t="s">
        <v>335</v>
      </c>
      <c r="W141" s="61" t="s">
        <v>335</v>
      </c>
      <c r="X141" s="61" t="s">
        <v>335</v>
      </c>
      <c r="Y141" s="61" t="s">
        <v>349</v>
      </c>
      <c r="Z141" s="62">
        <v>0</v>
      </c>
      <c r="AA141" s="63" t="s">
        <v>339</v>
      </c>
      <c r="AB141" s="64">
        <v>0</v>
      </c>
      <c r="AC141" s="64" t="s">
        <v>339</v>
      </c>
      <c r="AD141" s="65">
        <v>6.9256649999999989E-2</v>
      </c>
      <c r="AE141" s="65" t="s">
        <v>339</v>
      </c>
      <c r="AF141" s="66">
        <v>0.14022792499999998</v>
      </c>
      <c r="AG141" s="66" t="s">
        <v>335</v>
      </c>
      <c r="AH141" s="67">
        <v>0.98571428500000002</v>
      </c>
      <c r="AI141" s="68" t="s">
        <v>339</v>
      </c>
      <c r="AJ141" s="69">
        <v>1.581337E-2</v>
      </c>
      <c r="AK141" s="69" t="s">
        <v>335</v>
      </c>
      <c r="AL141" s="70" t="s">
        <v>341</v>
      </c>
      <c r="AM141" s="70" t="s">
        <v>335</v>
      </c>
      <c r="AO141" s="2"/>
    </row>
    <row r="142" spans="1:41" ht="18.75" customHeight="1" thickBot="1" x14ac:dyDescent="0.45">
      <c r="A142" s="47" t="s">
        <v>66</v>
      </c>
      <c r="B142" s="38">
        <v>4504607</v>
      </c>
      <c r="C142" s="48" t="s">
        <v>333</v>
      </c>
      <c r="D142" s="71">
        <v>191.35999999999999</v>
      </c>
      <c r="E142" s="72">
        <v>13.67</v>
      </c>
      <c r="F142" s="72">
        <v>1.8</v>
      </c>
      <c r="G142" s="72">
        <f t="shared" si="8"/>
        <v>206.82999999999998</v>
      </c>
      <c r="H142" s="73">
        <v>212.04300000000001</v>
      </c>
      <c r="I142" s="74">
        <f t="shared" si="9"/>
        <v>20.683000000000021</v>
      </c>
      <c r="J142" s="75">
        <v>3.6</v>
      </c>
      <c r="K142" s="76">
        <v>0</v>
      </c>
      <c r="L142" s="77">
        <v>4.4800000000000004</v>
      </c>
      <c r="M142" s="78">
        <f t="shared" si="10"/>
        <v>220.12299999999999</v>
      </c>
      <c r="N142" s="78">
        <v>13.67</v>
      </c>
      <c r="O142" s="79">
        <v>0</v>
      </c>
      <c r="P142" s="79">
        <f t="shared" si="11"/>
        <v>233.79299999999998</v>
      </c>
      <c r="Q142" s="58" t="s">
        <v>335</v>
      </c>
      <c r="R142" s="59" t="s">
        <v>349</v>
      </c>
      <c r="S142" s="60">
        <v>0</v>
      </c>
      <c r="T142" s="61" t="s">
        <v>339</v>
      </c>
      <c r="U142" s="61" t="s">
        <v>335</v>
      </c>
      <c r="V142" s="61" t="s">
        <v>339</v>
      </c>
      <c r="W142" s="61" t="s">
        <v>335</v>
      </c>
      <c r="X142" s="61" t="s">
        <v>335</v>
      </c>
      <c r="Y142" s="61" t="s">
        <v>349</v>
      </c>
      <c r="Z142" s="62">
        <v>0</v>
      </c>
      <c r="AA142" s="63" t="s">
        <v>339</v>
      </c>
      <c r="AB142" s="64">
        <v>4.3948974999999994E-2</v>
      </c>
      <c r="AC142" s="64" t="s">
        <v>335</v>
      </c>
      <c r="AD142" s="65">
        <v>8.7286074999999991E-2</v>
      </c>
      <c r="AE142" s="65" t="s">
        <v>339</v>
      </c>
      <c r="AF142" s="66">
        <v>0.12993786666666665</v>
      </c>
      <c r="AG142" s="66" t="s">
        <v>335</v>
      </c>
      <c r="AH142" s="67">
        <v>0.98591549499999998</v>
      </c>
      <c r="AI142" s="68" t="s">
        <v>339</v>
      </c>
      <c r="AJ142" s="69">
        <v>3.0779749999999998E-2</v>
      </c>
      <c r="AK142" s="69" t="s">
        <v>335</v>
      </c>
      <c r="AL142" s="70">
        <v>0.78</v>
      </c>
      <c r="AM142" s="70" t="s">
        <v>339</v>
      </c>
      <c r="AO142" s="2"/>
    </row>
    <row r="143" spans="1:41" ht="18.75" customHeight="1" thickBot="1" x14ac:dyDescent="0.45">
      <c r="A143" s="47" t="s">
        <v>67</v>
      </c>
      <c r="B143" s="38">
        <v>4505808</v>
      </c>
      <c r="C143" s="48" t="s">
        <v>333</v>
      </c>
      <c r="D143" s="71">
        <v>201</v>
      </c>
      <c r="E143" s="72">
        <v>13.67</v>
      </c>
      <c r="F143" s="72">
        <v>1.8</v>
      </c>
      <c r="G143" s="72">
        <f t="shared" si="8"/>
        <v>216.47</v>
      </c>
      <c r="H143" s="73">
        <v>222.64700000000002</v>
      </c>
      <c r="I143" s="74">
        <f t="shared" si="9"/>
        <v>21.64700000000002</v>
      </c>
      <c r="J143" s="75">
        <v>3.6</v>
      </c>
      <c r="K143" s="76">
        <v>0</v>
      </c>
      <c r="L143" s="77">
        <v>4.4800000000000004</v>
      </c>
      <c r="M143" s="78">
        <f t="shared" si="10"/>
        <v>230.727</v>
      </c>
      <c r="N143" s="78">
        <v>13.67</v>
      </c>
      <c r="O143" s="79">
        <v>9</v>
      </c>
      <c r="P143" s="79">
        <f t="shared" si="11"/>
        <v>253.39699999999999</v>
      </c>
      <c r="Q143" s="58" t="s">
        <v>339</v>
      </c>
      <c r="R143" s="59">
        <v>5</v>
      </c>
      <c r="S143" s="60">
        <v>9</v>
      </c>
      <c r="T143" s="61" t="s">
        <v>339</v>
      </c>
      <c r="U143" s="61" t="s">
        <v>335</v>
      </c>
      <c r="V143" s="61" t="s">
        <v>335</v>
      </c>
      <c r="W143" s="61" t="s">
        <v>335</v>
      </c>
      <c r="X143" s="61" t="s">
        <v>339</v>
      </c>
      <c r="Y143" s="61">
        <v>5</v>
      </c>
      <c r="Z143" s="62">
        <v>0</v>
      </c>
      <c r="AA143" s="63" t="s">
        <v>339</v>
      </c>
      <c r="AB143" s="64">
        <v>3.3181050000000004E-2</v>
      </c>
      <c r="AC143" s="64" t="s">
        <v>335</v>
      </c>
      <c r="AD143" s="65">
        <v>4.4850799999999996E-2</v>
      </c>
      <c r="AE143" s="65" t="s">
        <v>339</v>
      </c>
      <c r="AF143" s="66">
        <v>0.13529169999999999</v>
      </c>
      <c r="AG143" s="66" t="s">
        <v>335</v>
      </c>
      <c r="AH143" s="67">
        <v>0.97937867000000001</v>
      </c>
      <c r="AI143" s="68" t="s">
        <v>339</v>
      </c>
      <c r="AJ143" s="69">
        <v>1.175675E-2</v>
      </c>
      <c r="AK143" s="69" t="s">
        <v>339</v>
      </c>
      <c r="AL143" s="70">
        <v>0.95</v>
      </c>
      <c r="AM143" s="70" t="s">
        <v>339</v>
      </c>
      <c r="AO143" s="2"/>
    </row>
    <row r="144" spans="1:41" ht="18.75" customHeight="1" thickBot="1" x14ac:dyDescent="0.45">
      <c r="A144" s="47" t="s">
        <v>68</v>
      </c>
      <c r="B144" s="38">
        <v>420832</v>
      </c>
      <c r="C144" s="48" t="s">
        <v>333</v>
      </c>
      <c r="D144" s="71">
        <v>211.48</v>
      </c>
      <c r="E144" s="72">
        <v>13.67</v>
      </c>
      <c r="F144" s="72">
        <v>1.8</v>
      </c>
      <c r="G144" s="72">
        <f t="shared" si="8"/>
        <v>226.95</v>
      </c>
      <c r="H144" s="73">
        <v>234.17500000000001</v>
      </c>
      <c r="I144" s="74">
        <f t="shared" si="9"/>
        <v>22.695000000000022</v>
      </c>
      <c r="J144" s="75">
        <v>3.6</v>
      </c>
      <c r="K144" s="76">
        <v>0</v>
      </c>
      <c r="L144" s="77">
        <v>4.4800000000000004</v>
      </c>
      <c r="M144" s="78">
        <f t="shared" si="10"/>
        <v>242.255</v>
      </c>
      <c r="N144" s="78">
        <v>13.67</v>
      </c>
      <c r="O144" s="79">
        <v>10.8</v>
      </c>
      <c r="P144" s="79">
        <f t="shared" si="11"/>
        <v>266.72499999999997</v>
      </c>
      <c r="Q144" s="58" t="s">
        <v>339</v>
      </c>
      <c r="R144" s="59">
        <v>6</v>
      </c>
      <c r="S144" s="60">
        <v>10.8</v>
      </c>
      <c r="T144" s="61" t="s">
        <v>339</v>
      </c>
      <c r="U144" s="61" t="s">
        <v>335</v>
      </c>
      <c r="V144" s="61" t="s">
        <v>335</v>
      </c>
      <c r="W144" s="61" t="s">
        <v>335</v>
      </c>
      <c r="X144" s="61" t="s">
        <v>339</v>
      </c>
      <c r="Y144" s="61">
        <v>6</v>
      </c>
      <c r="Z144" s="62">
        <v>0</v>
      </c>
      <c r="AA144" s="63" t="s">
        <v>339</v>
      </c>
      <c r="AB144" s="64">
        <v>2.4606425000000001E-2</v>
      </c>
      <c r="AC144" s="64" t="s">
        <v>339</v>
      </c>
      <c r="AD144" s="65">
        <v>7.2824174999999991E-2</v>
      </c>
      <c r="AE144" s="65" t="s">
        <v>339</v>
      </c>
      <c r="AF144" s="66">
        <v>7.4309600000000003E-2</v>
      </c>
      <c r="AG144" s="66" t="s">
        <v>339</v>
      </c>
      <c r="AH144" s="67">
        <v>0.98218954000000003</v>
      </c>
      <c r="AI144" s="68" t="s">
        <v>339</v>
      </c>
      <c r="AJ144" s="69">
        <v>2.2697310000000002E-2</v>
      </c>
      <c r="AK144" s="69" t="s">
        <v>335</v>
      </c>
      <c r="AL144" s="70">
        <v>0.85</v>
      </c>
      <c r="AM144" s="70" t="s">
        <v>339</v>
      </c>
      <c r="AO144" s="2"/>
    </row>
    <row r="145" spans="1:41" ht="18.75" customHeight="1" thickBot="1" x14ac:dyDescent="0.45">
      <c r="A145" s="82" t="s">
        <v>307</v>
      </c>
      <c r="B145" s="38">
        <v>784532</v>
      </c>
      <c r="C145" s="48" t="s">
        <v>333</v>
      </c>
      <c r="D145" s="71">
        <v>202.84</v>
      </c>
      <c r="E145" s="72">
        <v>13.67</v>
      </c>
      <c r="F145" s="72">
        <v>1.2</v>
      </c>
      <c r="G145" s="72">
        <f t="shared" si="8"/>
        <v>217.70999999999998</v>
      </c>
      <c r="H145" s="73">
        <v>224.61100000000002</v>
      </c>
      <c r="I145" s="74">
        <f t="shared" si="9"/>
        <v>21.771000000000015</v>
      </c>
      <c r="J145" s="75">
        <v>3.6</v>
      </c>
      <c r="K145" s="76">
        <v>0</v>
      </c>
      <c r="L145" s="77">
        <v>4.4800000000000004</v>
      </c>
      <c r="M145" s="78">
        <f t="shared" si="10"/>
        <v>232.691</v>
      </c>
      <c r="N145" s="78">
        <v>13.67</v>
      </c>
      <c r="O145" s="79">
        <v>0</v>
      </c>
      <c r="P145" s="79">
        <f t="shared" si="11"/>
        <v>246.36099999999999</v>
      </c>
      <c r="Q145" s="58" t="s">
        <v>335</v>
      </c>
      <c r="R145" s="59" t="s">
        <v>349</v>
      </c>
      <c r="S145" s="60">
        <v>0</v>
      </c>
      <c r="T145" s="61" t="s">
        <v>339</v>
      </c>
      <c r="U145" s="61" t="s">
        <v>335</v>
      </c>
      <c r="V145" s="61" t="s">
        <v>339</v>
      </c>
      <c r="W145" s="61" t="s">
        <v>335</v>
      </c>
      <c r="X145" s="61" t="s">
        <v>335</v>
      </c>
      <c r="Y145" s="61" t="s">
        <v>349</v>
      </c>
      <c r="Z145" s="62">
        <v>2.5061550000000002E-2</v>
      </c>
      <c r="AA145" s="63" t="s">
        <v>335</v>
      </c>
      <c r="AB145" s="64">
        <v>1.250185E-2</v>
      </c>
      <c r="AC145" s="64" t="s">
        <v>339</v>
      </c>
      <c r="AD145" s="65">
        <v>0.18459447500000001</v>
      </c>
      <c r="AE145" s="65" t="s">
        <v>335</v>
      </c>
      <c r="AF145" s="66">
        <v>0.13310382500000001</v>
      </c>
      <c r="AG145" s="66" t="s">
        <v>335</v>
      </c>
      <c r="AH145" s="67">
        <v>0.98011904999999999</v>
      </c>
      <c r="AI145" s="68" t="s">
        <v>339</v>
      </c>
      <c r="AJ145" s="69">
        <v>2.816697E-2</v>
      </c>
      <c r="AK145" s="69" t="s">
        <v>335</v>
      </c>
      <c r="AL145" s="70">
        <v>0.9</v>
      </c>
      <c r="AM145" s="70" t="s">
        <v>339</v>
      </c>
      <c r="AO145" s="2"/>
    </row>
    <row r="146" spans="1:41" ht="18.75" customHeight="1" thickBot="1" x14ac:dyDescent="0.45">
      <c r="A146" s="47" t="s">
        <v>69</v>
      </c>
      <c r="B146" s="38">
        <v>4464206</v>
      </c>
      <c r="C146" s="48" t="s">
        <v>333</v>
      </c>
      <c r="D146" s="71">
        <v>198.38</v>
      </c>
      <c r="E146" s="72">
        <v>13.67</v>
      </c>
      <c r="F146" s="72">
        <v>2.4</v>
      </c>
      <c r="G146" s="72">
        <f t="shared" si="8"/>
        <v>214.45</v>
      </c>
      <c r="H146" s="73">
        <v>219.82500000000002</v>
      </c>
      <c r="I146" s="74">
        <f t="shared" si="9"/>
        <v>21.445000000000022</v>
      </c>
      <c r="J146" s="75">
        <v>3.6</v>
      </c>
      <c r="K146" s="76">
        <v>0</v>
      </c>
      <c r="L146" s="77">
        <v>4.4800000000000004</v>
      </c>
      <c r="M146" s="78">
        <f t="shared" si="10"/>
        <v>227.905</v>
      </c>
      <c r="N146" s="78">
        <v>13.67</v>
      </c>
      <c r="O146" s="79">
        <v>10.8</v>
      </c>
      <c r="P146" s="79">
        <f t="shared" si="11"/>
        <v>252.375</v>
      </c>
      <c r="Q146" s="58" t="s">
        <v>339</v>
      </c>
      <c r="R146" s="59">
        <v>6</v>
      </c>
      <c r="S146" s="60">
        <v>10.8</v>
      </c>
      <c r="T146" s="61" t="s">
        <v>339</v>
      </c>
      <c r="U146" s="61" t="s">
        <v>335</v>
      </c>
      <c r="V146" s="61" t="s">
        <v>335</v>
      </c>
      <c r="W146" s="61" t="s">
        <v>335</v>
      </c>
      <c r="X146" s="61" t="s">
        <v>339</v>
      </c>
      <c r="Y146" s="61">
        <v>6</v>
      </c>
      <c r="Z146" s="62">
        <v>0</v>
      </c>
      <c r="AA146" s="63" t="s">
        <v>339</v>
      </c>
      <c r="AB146" s="64">
        <v>1.4645124999999998E-2</v>
      </c>
      <c r="AC146" s="64" t="s">
        <v>339</v>
      </c>
      <c r="AD146" s="65">
        <v>4.9952999999999997E-2</v>
      </c>
      <c r="AE146" s="65" t="s">
        <v>339</v>
      </c>
      <c r="AF146" s="66">
        <v>6.399065000000001E-2</v>
      </c>
      <c r="AG146" s="66" t="s">
        <v>339</v>
      </c>
      <c r="AH146" s="67">
        <v>0.99519230999999997</v>
      </c>
      <c r="AI146" s="68" t="s">
        <v>339</v>
      </c>
      <c r="AJ146" s="69">
        <v>4.5729500000000001E-3</v>
      </c>
      <c r="AK146" s="69" t="s">
        <v>339</v>
      </c>
      <c r="AL146" s="70" t="s">
        <v>340</v>
      </c>
      <c r="AM146" s="70" t="s">
        <v>335</v>
      </c>
      <c r="AO146" s="2"/>
    </row>
    <row r="147" spans="1:41" ht="18.75" customHeight="1" thickBot="1" x14ac:dyDescent="0.45">
      <c r="A147" s="82" t="s">
        <v>423</v>
      </c>
      <c r="B147" s="48">
        <v>890812</v>
      </c>
      <c r="C147" s="48" t="s">
        <v>333</v>
      </c>
      <c r="D147" s="71">
        <v>231.79999999999998</v>
      </c>
      <c r="E147" s="72">
        <v>13.67</v>
      </c>
      <c r="F147" s="72">
        <v>1.8</v>
      </c>
      <c r="G147" s="72">
        <f>D147+E147+F147</f>
        <v>247.26999999999998</v>
      </c>
      <c r="H147" s="73">
        <v>256.52699999999999</v>
      </c>
      <c r="I147" s="74">
        <f>(H147-D147)</f>
        <v>24.727000000000004</v>
      </c>
      <c r="J147" s="75">
        <v>3.6</v>
      </c>
      <c r="K147" s="76">
        <v>0</v>
      </c>
      <c r="L147" s="77">
        <v>4.4800000000000004</v>
      </c>
      <c r="M147" s="78">
        <f>D147+I147+J147+L147</f>
        <v>264.60700000000003</v>
      </c>
      <c r="N147" s="78">
        <v>13.67</v>
      </c>
      <c r="O147" s="79">
        <v>0</v>
      </c>
      <c r="P147" s="79">
        <f>SUM(M147:O147)</f>
        <v>278.27700000000004</v>
      </c>
      <c r="Q147" s="58" t="s">
        <v>335</v>
      </c>
      <c r="R147" s="59" t="s">
        <v>349</v>
      </c>
      <c r="S147" s="60">
        <v>0</v>
      </c>
      <c r="T147" s="61" t="s">
        <v>335</v>
      </c>
      <c r="U147" s="61" t="s">
        <v>335</v>
      </c>
      <c r="V147" s="61" t="s">
        <v>335</v>
      </c>
      <c r="W147" s="61" t="s">
        <v>335</v>
      </c>
      <c r="X147" s="61" t="s">
        <v>335</v>
      </c>
      <c r="Y147" s="61" t="s">
        <v>349</v>
      </c>
      <c r="Z147" s="62">
        <v>0</v>
      </c>
      <c r="AA147" s="63" t="s">
        <v>339</v>
      </c>
      <c r="AB147" s="64">
        <v>3.6419899999999998E-2</v>
      </c>
      <c r="AC147" s="64" t="s">
        <v>335</v>
      </c>
      <c r="AD147" s="65">
        <v>5.1020500000000003E-3</v>
      </c>
      <c r="AE147" s="65" t="s">
        <v>339</v>
      </c>
      <c r="AF147" s="66">
        <v>8.1541600000000006E-2</v>
      </c>
      <c r="AG147" s="66" t="s">
        <v>339</v>
      </c>
      <c r="AH147" s="67">
        <v>0.93694769499999997</v>
      </c>
      <c r="AI147" s="68" t="s">
        <v>335</v>
      </c>
      <c r="AJ147" s="69">
        <v>2.9868249999999999E-2</v>
      </c>
      <c r="AK147" s="69" t="s">
        <v>335</v>
      </c>
      <c r="AL147" s="70" t="s">
        <v>341</v>
      </c>
      <c r="AM147" s="70" t="s">
        <v>335</v>
      </c>
      <c r="AO147" s="2"/>
    </row>
    <row r="148" spans="1:41" ht="18.75" customHeight="1" thickBot="1" x14ac:dyDescent="0.45">
      <c r="A148" s="90" t="s">
        <v>424</v>
      </c>
      <c r="B148" s="48">
        <v>889024</v>
      </c>
      <c r="C148" s="48" t="s">
        <v>333</v>
      </c>
      <c r="D148" s="71">
        <v>203.57</v>
      </c>
      <c r="E148" s="72">
        <v>13.67</v>
      </c>
      <c r="F148" s="72">
        <v>1.8</v>
      </c>
      <c r="G148" s="72">
        <f>D148+E148+F148</f>
        <v>219.04</v>
      </c>
      <c r="H148" s="73">
        <v>225.47400000000002</v>
      </c>
      <c r="I148" s="74">
        <f>(H148-D148)</f>
        <v>21.904000000000025</v>
      </c>
      <c r="J148" s="75">
        <v>3.6</v>
      </c>
      <c r="K148" s="76">
        <v>0</v>
      </c>
      <c r="L148" s="77">
        <v>4.4800000000000004</v>
      </c>
      <c r="M148" s="78">
        <f>D148+I148+J148+L148</f>
        <v>233.554</v>
      </c>
      <c r="N148" s="78">
        <v>13.67</v>
      </c>
      <c r="O148" s="79">
        <v>0</v>
      </c>
      <c r="P148" s="79">
        <f>SUM(M148:O148)</f>
        <v>247.22399999999999</v>
      </c>
      <c r="Q148" s="58" t="s">
        <v>335</v>
      </c>
      <c r="R148" s="59" t="s">
        <v>349</v>
      </c>
      <c r="S148" s="60">
        <v>0</v>
      </c>
      <c r="T148" s="61" t="s">
        <v>335</v>
      </c>
      <c r="U148" s="61" t="s">
        <v>335</v>
      </c>
      <c r="V148" s="61" t="s">
        <v>335</v>
      </c>
      <c r="W148" s="61" t="s">
        <v>335</v>
      </c>
      <c r="X148" s="61" t="s">
        <v>335</v>
      </c>
      <c r="Y148" s="61" t="s">
        <v>349</v>
      </c>
      <c r="Z148" s="62">
        <v>0</v>
      </c>
      <c r="AA148" s="63" t="s">
        <v>339</v>
      </c>
      <c r="AB148" s="64">
        <v>6.51616E-2</v>
      </c>
      <c r="AC148" s="64" t="s">
        <v>335</v>
      </c>
      <c r="AD148" s="65">
        <v>2.8407075E-2</v>
      </c>
      <c r="AE148" s="65" t="s">
        <v>339</v>
      </c>
      <c r="AF148" s="66">
        <v>0.14657100000000001</v>
      </c>
      <c r="AG148" s="66" t="s">
        <v>335</v>
      </c>
      <c r="AH148" s="67">
        <v>0.99038461499999997</v>
      </c>
      <c r="AI148" s="68" t="s">
        <v>339</v>
      </c>
      <c r="AJ148" s="69">
        <v>2.5219830000000002E-2</v>
      </c>
      <c r="AK148" s="69" t="s">
        <v>335</v>
      </c>
      <c r="AL148" s="70" t="s">
        <v>341</v>
      </c>
      <c r="AM148" s="70" t="s">
        <v>335</v>
      </c>
    </row>
    <row r="149" spans="1:41" ht="18.75" customHeight="1" thickBot="1" x14ac:dyDescent="0.45">
      <c r="A149" s="47" t="s">
        <v>233</v>
      </c>
      <c r="B149" s="38">
        <v>661392</v>
      </c>
      <c r="C149" s="48" t="s">
        <v>333</v>
      </c>
      <c r="D149" s="71">
        <v>209.06</v>
      </c>
      <c r="E149" s="72">
        <v>13.67</v>
      </c>
      <c r="F149" s="72">
        <v>2.4</v>
      </c>
      <c r="G149" s="72">
        <f t="shared" si="8"/>
        <v>225.13</v>
      </c>
      <c r="H149" s="73">
        <v>231.57300000000001</v>
      </c>
      <c r="I149" s="74">
        <f t="shared" si="9"/>
        <v>22.513000000000005</v>
      </c>
      <c r="J149" s="75">
        <v>3.6</v>
      </c>
      <c r="K149" s="76">
        <v>0</v>
      </c>
      <c r="L149" s="77">
        <v>4.4800000000000004</v>
      </c>
      <c r="M149" s="78">
        <f t="shared" si="10"/>
        <v>239.65299999999999</v>
      </c>
      <c r="N149" s="78">
        <v>13.67</v>
      </c>
      <c r="O149" s="79">
        <v>7.2</v>
      </c>
      <c r="P149" s="79">
        <f t="shared" si="11"/>
        <v>260.52299999999997</v>
      </c>
      <c r="Q149" s="58" t="s">
        <v>339</v>
      </c>
      <c r="R149" s="59">
        <v>4</v>
      </c>
      <c r="S149" s="60">
        <v>7.2</v>
      </c>
      <c r="T149" s="61" t="s">
        <v>339</v>
      </c>
      <c r="U149" s="61" t="s">
        <v>335</v>
      </c>
      <c r="V149" s="61" t="s">
        <v>335</v>
      </c>
      <c r="W149" s="61" t="s">
        <v>335</v>
      </c>
      <c r="X149" s="61" t="s">
        <v>339</v>
      </c>
      <c r="Y149" s="61">
        <v>4</v>
      </c>
      <c r="Z149" s="62">
        <v>0</v>
      </c>
      <c r="AA149" s="63" t="s">
        <v>339</v>
      </c>
      <c r="AB149" s="64">
        <v>0</v>
      </c>
      <c r="AC149" s="64" t="s">
        <v>339</v>
      </c>
      <c r="AD149" s="65">
        <v>0.12715165</v>
      </c>
      <c r="AE149" s="65" t="s">
        <v>335</v>
      </c>
      <c r="AF149" s="66">
        <v>9.3478250000000013E-2</v>
      </c>
      <c r="AG149" s="66" t="s">
        <v>335</v>
      </c>
      <c r="AH149" s="67">
        <v>0.984375</v>
      </c>
      <c r="AI149" s="68" t="s">
        <v>339</v>
      </c>
      <c r="AJ149" s="69">
        <v>1.5302169999999999E-2</v>
      </c>
      <c r="AK149" s="69" t="s">
        <v>339</v>
      </c>
      <c r="AL149" s="70" t="s">
        <v>340</v>
      </c>
      <c r="AM149" s="70" t="s">
        <v>335</v>
      </c>
      <c r="AO149" s="2"/>
    </row>
    <row r="150" spans="1:41" ht="18.75" customHeight="1" thickBot="1" x14ac:dyDescent="0.45">
      <c r="A150" s="203" t="s">
        <v>234</v>
      </c>
      <c r="B150" s="48">
        <v>659363</v>
      </c>
      <c r="C150" s="48" t="s">
        <v>333</v>
      </c>
      <c r="D150" s="71">
        <v>221.87</v>
      </c>
      <c r="E150" s="72">
        <v>13.67</v>
      </c>
      <c r="F150" s="72">
        <v>1.8</v>
      </c>
      <c r="G150" s="72">
        <f t="shared" si="8"/>
        <v>237.34</v>
      </c>
      <c r="H150" s="73">
        <v>245.60400000000001</v>
      </c>
      <c r="I150" s="74">
        <f t="shared" si="9"/>
        <v>23.734000000000009</v>
      </c>
      <c r="J150" s="75">
        <v>3.6</v>
      </c>
      <c r="K150" s="76">
        <v>0</v>
      </c>
      <c r="L150" s="77">
        <v>4.4800000000000004</v>
      </c>
      <c r="M150" s="170">
        <f t="shared" si="10"/>
        <v>253.684</v>
      </c>
      <c r="N150" s="170">
        <v>13.67</v>
      </c>
      <c r="O150" s="81">
        <v>3.6</v>
      </c>
      <c r="P150" s="81">
        <f t="shared" si="11"/>
        <v>270.95400000000001</v>
      </c>
      <c r="Q150" s="204" t="s">
        <v>339</v>
      </c>
      <c r="R150" s="205">
        <v>2</v>
      </c>
      <c r="S150" s="206">
        <v>3.6</v>
      </c>
      <c r="T150" s="207" t="s">
        <v>339</v>
      </c>
      <c r="U150" s="207" t="s">
        <v>335</v>
      </c>
      <c r="V150" s="207" t="s">
        <v>335</v>
      </c>
      <c r="W150" s="207" t="s">
        <v>335</v>
      </c>
      <c r="X150" s="207" t="s">
        <v>339</v>
      </c>
      <c r="Y150" s="207">
        <v>2</v>
      </c>
      <c r="Z150" s="213">
        <v>0</v>
      </c>
      <c r="AA150" s="214" t="s">
        <v>339</v>
      </c>
      <c r="AB150" s="215">
        <v>3.4274025E-2</v>
      </c>
      <c r="AC150" s="215" t="s">
        <v>335</v>
      </c>
      <c r="AD150" s="216">
        <v>0.198015</v>
      </c>
      <c r="AE150" s="216" t="s">
        <v>335</v>
      </c>
      <c r="AF150" s="217">
        <v>0.1341137</v>
      </c>
      <c r="AG150" s="217" t="s">
        <v>335</v>
      </c>
      <c r="AH150" s="218">
        <v>0.98979591999999994</v>
      </c>
      <c r="AI150" s="219" t="s">
        <v>339</v>
      </c>
      <c r="AJ150" s="220">
        <v>3.0670719999999999E-2</v>
      </c>
      <c r="AK150" s="220" t="s">
        <v>335</v>
      </c>
      <c r="AL150" s="174" t="s">
        <v>341</v>
      </c>
      <c r="AM150" s="174" t="s">
        <v>335</v>
      </c>
      <c r="AO150" s="2"/>
    </row>
    <row r="151" spans="1:41" ht="18.75" customHeight="1" thickBot="1" x14ac:dyDescent="0.45">
      <c r="A151" s="208" t="s">
        <v>325</v>
      </c>
      <c r="B151" s="48">
        <v>779075</v>
      </c>
      <c r="C151" s="48" t="s">
        <v>333</v>
      </c>
      <c r="D151" s="71">
        <v>205.73999999999998</v>
      </c>
      <c r="E151" s="72">
        <v>13.67</v>
      </c>
      <c r="F151" s="72">
        <v>1.2</v>
      </c>
      <c r="G151" s="72">
        <f t="shared" si="8"/>
        <v>220.60999999999996</v>
      </c>
      <c r="H151" s="73">
        <v>227.80099999999999</v>
      </c>
      <c r="I151" s="74">
        <f t="shared" si="9"/>
        <v>22.061000000000007</v>
      </c>
      <c r="J151" s="75">
        <v>3.6</v>
      </c>
      <c r="K151" s="76">
        <v>0</v>
      </c>
      <c r="L151" s="77">
        <v>4.4800000000000004</v>
      </c>
      <c r="M151" s="78">
        <f t="shared" si="10"/>
        <v>235.88099999999997</v>
      </c>
      <c r="N151" s="78">
        <v>13.67</v>
      </c>
      <c r="O151" s="79">
        <v>10.8</v>
      </c>
      <c r="P151" s="79">
        <f t="shared" si="11"/>
        <v>260.35099999999994</v>
      </c>
      <c r="Q151" s="204" t="s">
        <v>339</v>
      </c>
      <c r="R151" s="205">
        <v>6</v>
      </c>
      <c r="S151" s="206">
        <v>10.8</v>
      </c>
      <c r="T151" s="80" t="s">
        <v>339</v>
      </c>
      <c r="U151" s="80" t="s">
        <v>335</v>
      </c>
      <c r="V151" s="80" t="s">
        <v>335</v>
      </c>
      <c r="W151" s="80" t="s">
        <v>335</v>
      </c>
      <c r="X151" s="80" t="s">
        <v>339</v>
      </c>
      <c r="Y151" s="80">
        <v>6</v>
      </c>
      <c r="Z151" s="62">
        <v>0</v>
      </c>
      <c r="AA151" s="63" t="s">
        <v>339</v>
      </c>
      <c r="AB151" s="64">
        <v>2.0467849999999999E-2</v>
      </c>
      <c r="AC151" s="64" t="s">
        <v>339</v>
      </c>
      <c r="AD151" s="65">
        <v>5.4038999999999997E-2</v>
      </c>
      <c r="AE151" s="65" t="s">
        <v>339</v>
      </c>
      <c r="AF151" s="66">
        <v>2.4594325E-2</v>
      </c>
      <c r="AG151" s="66" t="s">
        <v>339</v>
      </c>
      <c r="AH151" s="67">
        <v>0.98245614000000003</v>
      </c>
      <c r="AI151" s="68" t="s">
        <v>339</v>
      </c>
      <c r="AJ151" s="69">
        <v>1.3325969999999999E-2</v>
      </c>
      <c r="AK151" s="69" t="s">
        <v>339</v>
      </c>
      <c r="AL151" s="70" t="s">
        <v>341</v>
      </c>
      <c r="AM151" s="70" t="s">
        <v>335</v>
      </c>
      <c r="AO151" s="2"/>
    </row>
    <row r="152" spans="1:41" ht="18.75" customHeight="1" thickBot="1" x14ac:dyDescent="0.45">
      <c r="A152" s="47" t="s">
        <v>70</v>
      </c>
      <c r="B152" s="38">
        <v>4499000</v>
      </c>
      <c r="C152" s="48" t="s">
        <v>333</v>
      </c>
      <c r="D152" s="71">
        <v>215.17</v>
      </c>
      <c r="E152" s="72">
        <v>13.67</v>
      </c>
      <c r="F152" s="72">
        <v>1.8</v>
      </c>
      <c r="G152" s="72">
        <f t="shared" si="8"/>
        <v>230.64</v>
      </c>
      <c r="H152" s="73">
        <v>238.23400000000001</v>
      </c>
      <c r="I152" s="74">
        <f t="shared" si="9"/>
        <v>23.064000000000021</v>
      </c>
      <c r="J152" s="75">
        <v>3.6</v>
      </c>
      <c r="K152" s="76">
        <v>0</v>
      </c>
      <c r="L152" s="77">
        <v>4.4800000000000004</v>
      </c>
      <c r="M152" s="78">
        <f t="shared" si="10"/>
        <v>246.31399999999999</v>
      </c>
      <c r="N152" s="78">
        <v>13.67</v>
      </c>
      <c r="O152" s="79">
        <v>0</v>
      </c>
      <c r="P152" s="79">
        <f t="shared" si="11"/>
        <v>259.98399999999998</v>
      </c>
      <c r="Q152" s="58" t="s">
        <v>335</v>
      </c>
      <c r="R152" s="59" t="s">
        <v>349</v>
      </c>
      <c r="S152" s="60">
        <v>0</v>
      </c>
      <c r="T152" s="61" t="s">
        <v>339</v>
      </c>
      <c r="U152" s="61" t="s">
        <v>339</v>
      </c>
      <c r="V152" s="61" t="s">
        <v>335</v>
      </c>
      <c r="W152" s="61" t="s">
        <v>335</v>
      </c>
      <c r="X152" s="61" t="s">
        <v>335</v>
      </c>
      <c r="Y152" s="61" t="s">
        <v>349</v>
      </c>
      <c r="Z152" s="62">
        <v>0</v>
      </c>
      <c r="AA152" s="63" t="s">
        <v>339</v>
      </c>
      <c r="AB152" s="64">
        <v>3.8187375000000003E-2</v>
      </c>
      <c r="AC152" s="64" t="s">
        <v>335</v>
      </c>
      <c r="AD152" s="65">
        <v>0.17528452500000002</v>
      </c>
      <c r="AE152" s="65" t="s">
        <v>335</v>
      </c>
      <c r="AF152" s="66">
        <v>8.4155999999999995E-2</v>
      </c>
      <c r="AG152" s="66" t="s">
        <v>335</v>
      </c>
      <c r="AH152" s="67">
        <v>0.98058252499999998</v>
      </c>
      <c r="AI152" s="68" t="s">
        <v>339</v>
      </c>
      <c r="AJ152" s="69">
        <v>3.0848969999999996E-2</v>
      </c>
      <c r="AK152" s="69" t="s">
        <v>335</v>
      </c>
      <c r="AL152" s="70">
        <v>0.94</v>
      </c>
      <c r="AM152" s="70" t="s">
        <v>339</v>
      </c>
      <c r="AO152" s="2"/>
    </row>
    <row r="153" spans="1:41" ht="18.75" customHeight="1" thickBot="1" x14ac:dyDescent="0.45">
      <c r="A153" s="47" t="s">
        <v>71</v>
      </c>
      <c r="B153" s="48">
        <v>887242</v>
      </c>
      <c r="C153" s="48" t="s">
        <v>333</v>
      </c>
      <c r="D153" s="71">
        <v>205.47</v>
      </c>
      <c r="E153" s="72">
        <v>13.67</v>
      </c>
      <c r="F153" s="72">
        <v>1.2</v>
      </c>
      <c r="G153" s="72">
        <f t="shared" si="8"/>
        <v>220.33999999999997</v>
      </c>
      <c r="H153" s="73">
        <v>227.50400000000002</v>
      </c>
      <c r="I153" s="74">
        <f t="shared" si="9"/>
        <v>22.03400000000002</v>
      </c>
      <c r="J153" s="75">
        <v>3.6</v>
      </c>
      <c r="K153" s="76">
        <v>0</v>
      </c>
      <c r="L153" s="77">
        <v>4.4800000000000004</v>
      </c>
      <c r="M153" s="78">
        <f t="shared" si="10"/>
        <v>235.584</v>
      </c>
      <c r="N153" s="78">
        <v>13.67</v>
      </c>
      <c r="O153" s="79">
        <v>0</v>
      </c>
      <c r="P153" s="79">
        <f t="shared" si="11"/>
        <v>249.25399999999999</v>
      </c>
      <c r="Q153" s="58" t="s">
        <v>335</v>
      </c>
      <c r="R153" s="59" t="s">
        <v>349</v>
      </c>
      <c r="S153" s="60">
        <v>0</v>
      </c>
      <c r="T153" s="61" t="s">
        <v>335</v>
      </c>
      <c r="U153" s="61" t="s">
        <v>335</v>
      </c>
      <c r="V153" s="61" t="s">
        <v>335</v>
      </c>
      <c r="W153" s="61" t="s">
        <v>335</v>
      </c>
      <c r="X153" s="61" t="s">
        <v>335</v>
      </c>
      <c r="Y153" s="61" t="s">
        <v>349</v>
      </c>
      <c r="Z153" s="62">
        <v>0</v>
      </c>
      <c r="AA153" s="63" t="s">
        <v>339</v>
      </c>
      <c r="AB153" s="64">
        <v>9.3531499999999993E-3</v>
      </c>
      <c r="AC153" s="64" t="s">
        <v>339</v>
      </c>
      <c r="AD153" s="65">
        <v>0.13288497500000002</v>
      </c>
      <c r="AE153" s="65" t="s">
        <v>335</v>
      </c>
      <c r="AF153" s="66">
        <v>0.13655555</v>
      </c>
      <c r="AG153" s="66" t="s">
        <v>335</v>
      </c>
      <c r="AH153" s="67">
        <v>0.9711538449999999</v>
      </c>
      <c r="AI153" s="68" t="s">
        <v>335</v>
      </c>
      <c r="AJ153" s="69" t="s">
        <v>356</v>
      </c>
      <c r="AK153" s="69" t="s">
        <v>356</v>
      </c>
      <c r="AL153" s="70" t="s">
        <v>341</v>
      </c>
      <c r="AM153" s="70" t="s">
        <v>335</v>
      </c>
      <c r="AO153" s="2"/>
    </row>
    <row r="154" spans="1:41" ht="18.75" customHeight="1" thickBot="1" x14ac:dyDescent="0.45">
      <c r="A154" s="47" t="s">
        <v>72</v>
      </c>
      <c r="B154" s="38">
        <v>9032401</v>
      </c>
      <c r="C154" s="48" t="s">
        <v>333</v>
      </c>
      <c r="D154" s="71">
        <v>200.76999999999998</v>
      </c>
      <c r="E154" s="72">
        <v>13.67</v>
      </c>
      <c r="F154" s="72">
        <v>1.2</v>
      </c>
      <c r="G154" s="72">
        <f t="shared" si="8"/>
        <v>215.63999999999996</v>
      </c>
      <c r="H154" s="73">
        <v>222.334</v>
      </c>
      <c r="I154" s="74">
        <f t="shared" si="9"/>
        <v>21.564000000000021</v>
      </c>
      <c r="J154" s="75">
        <v>3.6</v>
      </c>
      <c r="K154" s="76">
        <v>0</v>
      </c>
      <c r="L154" s="77">
        <v>4.4800000000000004</v>
      </c>
      <c r="M154" s="78">
        <f t="shared" si="10"/>
        <v>230.41399999999999</v>
      </c>
      <c r="N154" s="78">
        <v>13.67</v>
      </c>
      <c r="O154" s="79">
        <v>0</v>
      </c>
      <c r="P154" s="79">
        <f t="shared" si="11"/>
        <v>244.08399999999997</v>
      </c>
      <c r="Q154" s="58" t="s">
        <v>335</v>
      </c>
      <c r="R154" s="59" t="s">
        <v>349</v>
      </c>
      <c r="S154" s="60">
        <v>0</v>
      </c>
      <c r="T154" s="61" t="s">
        <v>339</v>
      </c>
      <c r="U154" s="61" t="s">
        <v>339</v>
      </c>
      <c r="V154" s="61" t="s">
        <v>339</v>
      </c>
      <c r="W154" s="61" t="s">
        <v>335</v>
      </c>
      <c r="X154" s="61" t="s">
        <v>335</v>
      </c>
      <c r="Y154" s="61" t="s">
        <v>349</v>
      </c>
      <c r="Z154" s="62">
        <v>0</v>
      </c>
      <c r="AA154" s="63" t="s">
        <v>339</v>
      </c>
      <c r="AB154" s="64">
        <v>7.273905E-2</v>
      </c>
      <c r="AC154" s="64" t="s">
        <v>335</v>
      </c>
      <c r="AD154" s="65">
        <v>0.107556925</v>
      </c>
      <c r="AE154" s="65" t="s">
        <v>335</v>
      </c>
      <c r="AF154" s="66">
        <v>0.14782147500000001</v>
      </c>
      <c r="AG154" s="66" t="s">
        <v>335</v>
      </c>
      <c r="AH154" s="67">
        <v>0.993421055</v>
      </c>
      <c r="AI154" s="68" t="s">
        <v>339</v>
      </c>
      <c r="AJ154" s="69">
        <v>2.7194060000000003E-2</v>
      </c>
      <c r="AK154" s="69" t="s">
        <v>335</v>
      </c>
      <c r="AL154" s="70" t="s">
        <v>340</v>
      </c>
      <c r="AM154" s="70" t="s">
        <v>335</v>
      </c>
      <c r="AO154" s="2"/>
    </row>
    <row r="155" spans="1:41" ht="18.75" customHeight="1" thickBot="1" x14ac:dyDescent="0.45">
      <c r="A155" s="47" t="s">
        <v>73</v>
      </c>
      <c r="B155" s="38">
        <v>5608104</v>
      </c>
      <c r="C155" s="48" t="s">
        <v>333</v>
      </c>
      <c r="D155" s="71">
        <v>200.12</v>
      </c>
      <c r="E155" s="72">
        <v>13.67</v>
      </c>
      <c r="F155" s="72">
        <v>2.4</v>
      </c>
      <c r="G155" s="72">
        <f t="shared" si="8"/>
        <v>216.19</v>
      </c>
      <c r="H155" s="73">
        <v>221.73900000000003</v>
      </c>
      <c r="I155" s="74">
        <f t="shared" si="9"/>
        <v>21.619000000000028</v>
      </c>
      <c r="J155" s="75">
        <v>3.6</v>
      </c>
      <c r="K155" s="76">
        <v>0</v>
      </c>
      <c r="L155" s="77">
        <v>4.4800000000000004</v>
      </c>
      <c r="M155" s="78">
        <f t="shared" si="10"/>
        <v>229.81900000000002</v>
      </c>
      <c r="N155" s="78">
        <v>13.67</v>
      </c>
      <c r="O155" s="79">
        <v>9</v>
      </c>
      <c r="P155" s="79">
        <f t="shared" si="11"/>
        <v>252.489</v>
      </c>
      <c r="Q155" s="58" t="s">
        <v>339</v>
      </c>
      <c r="R155" s="59">
        <v>5</v>
      </c>
      <c r="S155" s="60">
        <v>9</v>
      </c>
      <c r="T155" s="61" t="s">
        <v>339</v>
      </c>
      <c r="U155" s="61" t="s">
        <v>335</v>
      </c>
      <c r="V155" s="61" t="s">
        <v>335</v>
      </c>
      <c r="W155" s="61" t="s">
        <v>335</v>
      </c>
      <c r="X155" s="61" t="s">
        <v>339</v>
      </c>
      <c r="Y155" s="61">
        <v>5</v>
      </c>
      <c r="Z155" s="62">
        <v>0</v>
      </c>
      <c r="AA155" s="63" t="s">
        <v>339</v>
      </c>
      <c r="AB155" s="64">
        <v>1.8413600000000002E-2</v>
      </c>
      <c r="AC155" s="64" t="s">
        <v>339</v>
      </c>
      <c r="AD155" s="65">
        <v>0</v>
      </c>
      <c r="AE155" s="65" t="s">
        <v>339</v>
      </c>
      <c r="AF155" s="66">
        <v>0.12614942499999998</v>
      </c>
      <c r="AG155" s="66" t="s">
        <v>335</v>
      </c>
      <c r="AH155" s="67">
        <v>0.99484536000000001</v>
      </c>
      <c r="AI155" s="68" t="s">
        <v>339</v>
      </c>
      <c r="AJ155" s="69">
        <v>2.2322329999999998E-2</v>
      </c>
      <c r="AK155" s="69" t="s">
        <v>335</v>
      </c>
      <c r="AL155" s="70">
        <v>0.92500000000000004</v>
      </c>
      <c r="AM155" s="70" t="s">
        <v>339</v>
      </c>
      <c r="AO155" s="2"/>
    </row>
    <row r="156" spans="1:41" ht="18.75" customHeight="1" thickBot="1" x14ac:dyDescent="0.45">
      <c r="A156" s="47" t="s">
        <v>74</v>
      </c>
      <c r="B156" s="38">
        <v>4498101</v>
      </c>
      <c r="C156" s="48" t="s">
        <v>333</v>
      </c>
      <c r="D156" s="71">
        <v>211.85</v>
      </c>
      <c r="E156" s="72">
        <v>0</v>
      </c>
      <c r="F156" s="72">
        <v>0</v>
      </c>
      <c r="G156" s="72">
        <f t="shared" si="8"/>
        <v>211.85</v>
      </c>
      <c r="H156" s="73">
        <v>233.03500000000003</v>
      </c>
      <c r="I156" s="74">
        <f t="shared" si="9"/>
        <v>21.185000000000031</v>
      </c>
      <c r="J156" s="75">
        <v>3.6</v>
      </c>
      <c r="K156" s="76">
        <v>0</v>
      </c>
      <c r="L156" s="77">
        <v>4.4800000000000004</v>
      </c>
      <c r="M156" s="78">
        <f t="shared" si="10"/>
        <v>241.11500000000001</v>
      </c>
      <c r="N156" s="81">
        <v>0</v>
      </c>
      <c r="O156" s="79">
        <v>5.4</v>
      </c>
      <c r="P156" s="79">
        <f t="shared" si="11"/>
        <v>246.51500000000001</v>
      </c>
      <c r="Q156" s="58" t="s">
        <v>339</v>
      </c>
      <c r="R156" s="59">
        <v>3</v>
      </c>
      <c r="S156" s="60">
        <v>5.4</v>
      </c>
      <c r="T156" s="61" t="s">
        <v>339</v>
      </c>
      <c r="U156" s="61" t="s">
        <v>335</v>
      </c>
      <c r="V156" s="61" t="s">
        <v>335</v>
      </c>
      <c r="W156" s="61" t="s">
        <v>335</v>
      </c>
      <c r="X156" s="61" t="s">
        <v>339</v>
      </c>
      <c r="Y156" s="61">
        <v>3</v>
      </c>
      <c r="Z156" s="62">
        <v>0</v>
      </c>
      <c r="AA156" s="63" t="s">
        <v>339</v>
      </c>
      <c r="AB156" s="64">
        <v>1.1904749999999999E-2</v>
      </c>
      <c r="AC156" s="64" t="s">
        <v>339</v>
      </c>
      <c r="AD156" s="65">
        <v>0.15143190000000001</v>
      </c>
      <c r="AE156" s="65" t="s">
        <v>335</v>
      </c>
      <c r="AF156" s="66">
        <v>0.1</v>
      </c>
      <c r="AG156" s="66" t="s">
        <v>335</v>
      </c>
      <c r="AH156" s="67">
        <v>0.98333333499999998</v>
      </c>
      <c r="AI156" s="68" t="s">
        <v>339</v>
      </c>
      <c r="AJ156" s="69">
        <v>1.9222300000000001E-2</v>
      </c>
      <c r="AK156" s="69" t="s">
        <v>335</v>
      </c>
      <c r="AL156" s="70" t="s">
        <v>340</v>
      </c>
      <c r="AM156" s="70" t="s">
        <v>335</v>
      </c>
      <c r="AO156" s="2"/>
    </row>
    <row r="157" spans="1:41" ht="18.75" customHeight="1" thickBot="1" x14ac:dyDescent="0.45">
      <c r="A157" s="47" t="s">
        <v>75</v>
      </c>
      <c r="B157" s="38">
        <v>4485203</v>
      </c>
      <c r="C157" s="48" t="s">
        <v>333</v>
      </c>
      <c r="D157" s="71">
        <v>201.85999999999999</v>
      </c>
      <c r="E157" s="72">
        <v>13.67</v>
      </c>
      <c r="F157" s="72">
        <v>3</v>
      </c>
      <c r="G157" s="72">
        <f t="shared" si="8"/>
        <v>218.52999999999997</v>
      </c>
      <c r="H157" s="73">
        <v>223.71299999999999</v>
      </c>
      <c r="I157" s="74">
        <f t="shared" si="9"/>
        <v>21.853000000000009</v>
      </c>
      <c r="J157" s="75">
        <v>3.6</v>
      </c>
      <c r="K157" s="76">
        <v>0</v>
      </c>
      <c r="L157" s="77">
        <v>4.4800000000000004</v>
      </c>
      <c r="M157" s="78">
        <f t="shared" si="10"/>
        <v>231.79299999999998</v>
      </c>
      <c r="N157" s="78">
        <v>13.67</v>
      </c>
      <c r="O157" s="79">
        <v>7.2</v>
      </c>
      <c r="P157" s="79">
        <f t="shared" si="11"/>
        <v>252.66299999999995</v>
      </c>
      <c r="Q157" s="58" t="s">
        <v>339</v>
      </c>
      <c r="R157" s="59">
        <v>4</v>
      </c>
      <c r="S157" s="60">
        <v>7.2</v>
      </c>
      <c r="T157" s="61" t="s">
        <v>339</v>
      </c>
      <c r="U157" s="61" t="s">
        <v>335</v>
      </c>
      <c r="V157" s="61" t="s">
        <v>335</v>
      </c>
      <c r="W157" s="61" t="s">
        <v>335</v>
      </c>
      <c r="X157" s="61" t="s">
        <v>339</v>
      </c>
      <c r="Y157" s="61">
        <v>4</v>
      </c>
      <c r="Z157" s="62">
        <v>0</v>
      </c>
      <c r="AA157" s="63" t="s">
        <v>339</v>
      </c>
      <c r="AB157" s="64">
        <v>4.9095799999999995E-2</v>
      </c>
      <c r="AC157" s="64" t="s">
        <v>335</v>
      </c>
      <c r="AD157" s="65">
        <v>0</v>
      </c>
      <c r="AE157" s="65" t="s">
        <v>339</v>
      </c>
      <c r="AF157" s="66">
        <v>7.9606375000000007E-2</v>
      </c>
      <c r="AG157" s="66" t="s">
        <v>339</v>
      </c>
      <c r="AH157" s="67">
        <v>1</v>
      </c>
      <c r="AI157" s="68" t="s">
        <v>339</v>
      </c>
      <c r="AJ157" s="69">
        <v>1.961541E-2</v>
      </c>
      <c r="AK157" s="69" t="s">
        <v>335</v>
      </c>
      <c r="AL157" s="70" t="s">
        <v>340</v>
      </c>
      <c r="AM157" s="70" t="s">
        <v>335</v>
      </c>
      <c r="AO157" s="2"/>
    </row>
    <row r="158" spans="1:41" ht="18.75" customHeight="1" thickBot="1" x14ac:dyDescent="0.45">
      <c r="A158" s="47" t="s">
        <v>76</v>
      </c>
      <c r="B158" s="38">
        <v>4489900</v>
      </c>
      <c r="C158" s="48" t="s">
        <v>333</v>
      </c>
      <c r="D158" s="71">
        <v>208.67999999999998</v>
      </c>
      <c r="E158" s="72">
        <v>13.67</v>
      </c>
      <c r="F158" s="72">
        <v>2.4</v>
      </c>
      <c r="G158" s="72">
        <f t="shared" si="8"/>
        <v>224.74999999999997</v>
      </c>
      <c r="H158" s="73">
        <v>231.155</v>
      </c>
      <c r="I158" s="74">
        <f t="shared" si="9"/>
        <v>22.475000000000023</v>
      </c>
      <c r="J158" s="75">
        <v>3.6</v>
      </c>
      <c r="K158" s="76">
        <v>0</v>
      </c>
      <c r="L158" s="77">
        <v>4.4800000000000004</v>
      </c>
      <c r="M158" s="78">
        <f t="shared" si="10"/>
        <v>239.23499999999999</v>
      </c>
      <c r="N158" s="78">
        <v>13.67</v>
      </c>
      <c r="O158" s="79">
        <v>9</v>
      </c>
      <c r="P158" s="79">
        <f t="shared" si="11"/>
        <v>261.90499999999997</v>
      </c>
      <c r="Q158" s="58" t="s">
        <v>339</v>
      </c>
      <c r="R158" s="59">
        <v>5</v>
      </c>
      <c r="S158" s="60">
        <v>9</v>
      </c>
      <c r="T158" s="61" t="s">
        <v>339</v>
      </c>
      <c r="U158" s="61" t="s">
        <v>335</v>
      </c>
      <c r="V158" s="61" t="s">
        <v>335</v>
      </c>
      <c r="W158" s="61" t="s">
        <v>335</v>
      </c>
      <c r="X158" s="61" t="s">
        <v>339</v>
      </c>
      <c r="Y158" s="61">
        <v>5</v>
      </c>
      <c r="Z158" s="62">
        <v>0</v>
      </c>
      <c r="AA158" s="63" t="s">
        <v>339</v>
      </c>
      <c r="AB158" s="64">
        <v>2.4542075E-2</v>
      </c>
      <c r="AC158" s="64" t="s">
        <v>339</v>
      </c>
      <c r="AD158" s="65">
        <v>3.4456574999999996E-2</v>
      </c>
      <c r="AE158" s="65" t="s">
        <v>339</v>
      </c>
      <c r="AF158" s="66">
        <v>9.6812200000000001E-2</v>
      </c>
      <c r="AG158" s="66" t="s">
        <v>335</v>
      </c>
      <c r="AH158" s="67">
        <v>0.97796100000000008</v>
      </c>
      <c r="AI158" s="68" t="s">
        <v>339</v>
      </c>
      <c r="AJ158" s="69">
        <v>3.0867200000000001E-2</v>
      </c>
      <c r="AK158" s="69" t="s">
        <v>335</v>
      </c>
      <c r="AL158" s="70">
        <v>0.97499999999999998</v>
      </c>
      <c r="AM158" s="70" t="s">
        <v>339</v>
      </c>
      <c r="AO158" s="2"/>
    </row>
    <row r="159" spans="1:41" ht="18.75" customHeight="1" thickBot="1" x14ac:dyDescent="0.45">
      <c r="A159" s="47" t="s">
        <v>308</v>
      </c>
      <c r="B159" s="38">
        <v>4498500</v>
      </c>
      <c r="C159" s="48" t="s">
        <v>333</v>
      </c>
      <c r="D159" s="71">
        <v>207.31</v>
      </c>
      <c r="E159" s="72">
        <v>13.67</v>
      </c>
      <c r="F159" s="72">
        <v>1.2</v>
      </c>
      <c r="G159" s="72">
        <f t="shared" si="8"/>
        <v>222.17999999999998</v>
      </c>
      <c r="H159" s="73">
        <v>229.52800000000002</v>
      </c>
      <c r="I159" s="74">
        <f t="shared" si="9"/>
        <v>22.218000000000018</v>
      </c>
      <c r="J159" s="75">
        <v>3.6</v>
      </c>
      <c r="K159" s="76">
        <v>0</v>
      </c>
      <c r="L159" s="77">
        <v>4.4800000000000004</v>
      </c>
      <c r="M159" s="78">
        <f t="shared" si="10"/>
        <v>237.608</v>
      </c>
      <c r="N159" s="78">
        <v>13.67</v>
      </c>
      <c r="O159" s="79">
        <v>9</v>
      </c>
      <c r="P159" s="79">
        <f t="shared" si="11"/>
        <v>260.27800000000002</v>
      </c>
      <c r="Q159" s="58" t="s">
        <v>339</v>
      </c>
      <c r="R159" s="59">
        <v>5</v>
      </c>
      <c r="S159" s="60">
        <v>9</v>
      </c>
      <c r="T159" s="61" t="s">
        <v>339</v>
      </c>
      <c r="U159" s="61" t="s">
        <v>335</v>
      </c>
      <c r="V159" s="61" t="s">
        <v>335</v>
      </c>
      <c r="W159" s="61" t="s">
        <v>335</v>
      </c>
      <c r="X159" s="61" t="s">
        <v>339</v>
      </c>
      <c r="Y159" s="61">
        <v>5</v>
      </c>
      <c r="Z159" s="62">
        <v>0</v>
      </c>
      <c r="AA159" s="63" t="s">
        <v>339</v>
      </c>
      <c r="AB159" s="64">
        <v>4.0983499999999997E-3</v>
      </c>
      <c r="AC159" s="64" t="s">
        <v>339</v>
      </c>
      <c r="AD159" s="65">
        <v>0.13478735</v>
      </c>
      <c r="AE159" s="65" t="s">
        <v>335</v>
      </c>
      <c r="AF159" s="66">
        <v>5.0476174999999998E-2</v>
      </c>
      <c r="AG159" s="66" t="s">
        <v>339</v>
      </c>
      <c r="AH159" s="67">
        <v>0.98</v>
      </c>
      <c r="AI159" s="68" t="s">
        <v>339</v>
      </c>
      <c r="AJ159" s="69">
        <v>2.4161130000000003E-2</v>
      </c>
      <c r="AK159" s="69" t="s">
        <v>335</v>
      </c>
      <c r="AL159" s="70">
        <v>0.98499999999999999</v>
      </c>
      <c r="AM159" s="70" t="s">
        <v>339</v>
      </c>
      <c r="AO159" s="2"/>
    </row>
    <row r="160" spans="1:41" ht="18.75" customHeight="1" thickBot="1" x14ac:dyDescent="0.45">
      <c r="A160" s="47" t="s">
        <v>77</v>
      </c>
      <c r="B160" s="38">
        <v>4476905</v>
      </c>
      <c r="C160" s="48" t="s">
        <v>333</v>
      </c>
      <c r="D160" s="71">
        <v>210.75</v>
      </c>
      <c r="E160" s="72">
        <v>13.67</v>
      </c>
      <c r="F160" s="72">
        <v>2.4</v>
      </c>
      <c r="G160" s="72">
        <f t="shared" si="8"/>
        <v>226.82</v>
      </c>
      <c r="H160" s="73">
        <v>233.43200000000002</v>
      </c>
      <c r="I160" s="74">
        <f t="shared" si="9"/>
        <v>22.682000000000016</v>
      </c>
      <c r="J160" s="75">
        <v>3.6</v>
      </c>
      <c r="K160" s="76">
        <v>0</v>
      </c>
      <c r="L160" s="77">
        <v>4.4800000000000004</v>
      </c>
      <c r="M160" s="78">
        <f t="shared" si="10"/>
        <v>241.512</v>
      </c>
      <c r="N160" s="78">
        <v>13.67</v>
      </c>
      <c r="O160" s="79">
        <v>7.2</v>
      </c>
      <c r="P160" s="79">
        <f t="shared" si="11"/>
        <v>262.38200000000001</v>
      </c>
      <c r="Q160" s="58" t="s">
        <v>339</v>
      </c>
      <c r="R160" s="59">
        <v>4</v>
      </c>
      <c r="S160" s="60">
        <v>7.2</v>
      </c>
      <c r="T160" s="61" t="s">
        <v>339</v>
      </c>
      <c r="U160" s="61" t="s">
        <v>335</v>
      </c>
      <c r="V160" s="61" t="s">
        <v>335</v>
      </c>
      <c r="W160" s="61" t="s">
        <v>335</v>
      </c>
      <c r="X160" s="61" t="s">
        <v>339</v>
      </c>
      <c r="Y160" s="61">
        <v>4</v>
      </c>
      <c r="Z160" s="62">
        <v>0</v>
      </c>
      <c r="AA160" s="63" t="s">
        <v>339</v>
      </c>
      <c r="AB160" s="64">
        <v>5.7265774999999998E-2</v>
      </c>
      <c r="AC160" s="64" t="s">
        <v>335</v>
      </c>
      <c r="AD160" s="65">
        <v>5.1192225000000001E-2</v>
      </c>
      <c r="AE160" s="65" t="s">
        <v>339</v>
      </c>
      <c r="AF160" s="66">
        <v>0.11238985</v>
      </c>
      <c r="AG160" s="66" t="s">
        <v>335</v>
      </c>
      <c r="AH160" s="67">
        <v>1</v>
      </c>
      <c r="AI160" s="68" t="s">
        <v>339</v>
      </c>
      <c r="AJ160" s="69">
        <v>5.5922599999999999E-3</v>
      </c>
      <c r="AK160" s="69" t="s">
        <v>339</v>
      </c>
      <c r="AL160" s="70" t="s">
        <v>340</v>
      </c>
      <c r="AM160" s="70" t="s">
        <v>335</v>
      </c>
      <c r="AO160" s="2"/>
    </row>
    <row r="161" spans="1:41" ht="18.75" customHeight="1" thickBot="1" x14ac:dyDescent="0.45">
      <c r="A161" s="47" t="s">
        <v>78</v>
      </c>
      <c r="B161" s="38">
        <v>4483600</v>
      </c>
      <c r="C161" s="48" t="s">
        <v>333</v>
      </c>
      <c r="D161" s="71">
        <v>218.1</v>
      </c>
      <c r="E161" s="72">
        <v>13.67</v>
      </c>
      <c r="F161" s="72">
        <v>2.4</v>
      </c>
      <c r="G161" s="72">
        <f t="shared" si="8"/>
        <v>234.17</v>
      </c>
      <c r="H161" s="73">
        <v>241.51700000000002</v>
      </c>
      <c r="I161" s="74">
        <f t="shared" si="9"/>
        <v>23.41700000000003</v>
      </c>
      <c r="J161" s="75">
        <v>3.6</v>
      </c>
      <c r="K161" s="76">
        <v>0</v>
      </c>
      <c r="L161" s="77">
        <v>4.4800000000000004</v>
      </c>
      <c r="M161" s="78">
        <f t="shared" si="10"/>
        <v>249.59700000000001</v>
      </c>
      <c r="N161" s="78">
        <v>13.67</v>
      </c>
      <c r="O161" s="79">
        <v>9</v>
      </c>
      <c r="P161" s="79">
        <f t="shared" si="11"/>
        <v>272.267</v>
      </c>
      <c r="Q161" s="58" t="s">
        <v>339</v>
      </c>
      <c r="R161" s="59">
        <v>5</v>
      </c>
      <c r="S161" s="60">
        <v>9</v>
      </c>
      <c r="T161" s="61" t="s">
        <v>339</v>
      </c>
      <c r="U161" s="61" t="s">
        <v>335</v>
      </c>
      <c r="V161" s="61" t="s">
        <v>335</v>
      </c>
      <c r="W161" s="61" t="s">
        <v>335</v>
      </c>
      <c r="X161" s="61" t="s">
        <v>339</v>
      </c>
      <c r="Y161" s="61">
        <v>5</v>
      </c>
      <c r="Z161" s="62">
        <v>0</v>
      </c>
      <c r="AA161" s="63" t="s">
        <v>339</v>
      </c>
      <c r="AB161" s="64">
        <v>3.4742825000000005E-2</v>
      </c>
      <c r="AC161" s="64" t="s">
        <v>335</v>
      </c>
      <c r="AD161" s="65">
        <v>8.8522149999999994E-2</v>
      </c>
      <c r="AE161" s="65" t="s">
        <v>339</v>
      </c>
      <c r="AF161" s="66">
        <v>0.154347125</v>
      </c>
      <c r="AG161" s="66" t="s">
        <v>335</v>
      </c>
      <c r="AH161" s="67">
        <v>1</v>
      </c>
      <c r="AI161" s="68" t="s">
        <v>339</v>
      </c>
      <c r="AJ161" s="69">
        <v>1.321428E-2</v>
      </c>
      <c r="AK161" s="69" t="s">
        <v>339</v>
      </c>
      <c r="AL161" s="70">
        <v>0.81499999999999995</v>
      </c>
      <c r="AM161" s="70" t="s">
        <v>339</v>
      </c>
      <c r="AO161" s="2"/>
    </row>
    <row r="162" spans="1:41" ht="18.75" customHeight="1" thickBot="1" x14ac:dyDescent="0.45">
      <c r="A162" s="82" t="s">
        <v>402</v>
      </c>
      <c r="B162" s="48">
        <v>852490</v>
      </c>
      <c r="C162" s="48" t="s">
        <v>333</v>
      </c>
      <c r="D162" s="71">
        <v>195.54999999999998</v>
      </c>
      <c r="E162" s="72">
        <v>13.67</v>
      </c>
      <c r="F162" s="72">
        <v>1.2</v>
      </c>
      <c r="G162" s="72">
        <f t="shared" si="8"/>
        <v>210.41999999999996</v>
      </c>
      <c r="H162" s="73">
        <v>216.59199999999998</v>
      </c>
      <c r="I162" s="74">
        <f t="shared" si="9"/>
        <v>21.042000000000002</v>
      </c>
      <c r="J162" s="75">
        <v>3.6</v>
      </c>
      <c r="K162" s="76">
        <v>0</v>
      </c>
      <c r="L162" s="77">
        <v>4.4800000000000004</v>
      </c>
      <c r="M162" s="170">
        <f t="shared" si="10"/>
        <v>224.67199999999997</v>
      </c>
      <c r="N162" s="170">
        <v>13.67</v>
      </c>
      <c r="O162" s="81">
        <v>0</v>
      </c>
      <c r="P162" s="81">
        <f t="shared" si="11"/>
        <v>238.34199999999996</v>
      </c>
      <c r="Q162" s="58" t="s">
        <v>335</v>
      </c>
      <c r="R162" s="59" t="s">
        <v>349</v>
      </c>
      <c r="S162" s="60">
        <v>0</v>
      </c>
      <c r="T162" s="61" t="s">
        <v>339</v>
      </c>
      <c r="U162" s="61" t="s">
        <v>335</v>
      </c>
      <c r="V162" s="61" t="s">
        <v>339</v>
      </c>
      <c r="W162" s="61" t="s">
        <v>335</v>
      </c>
      <c r="X162" s="61" t="s">
        <v>335</v>
      </c>
      <c r="Y162" s="61" t="s">
        <v>349</v>
      </c>
      <c r="Z162" s="62">
        <v>0</v>
      </c>
      <c r="AA162" s="63" t="s">
        <v>339</v>
      </c>
      <c r="AB162" s="64">
        <v>6.689549999999999E-3</v>
      </c>
      <c r="AC162" s="64" t="s">
        <v>339</v>
      </c>
      <c r="AD162" s="65">
        <v>0.20461692499999998</v>
      </c>
      <c r="AE162" s="65" t="s">
        <v>335</v>
      </c>
      <c r="AF162" s="66">
        <v>0.18124997500000001</v>
      </c>
      <c r="AG162" s="66" t="s">
        <v>335</v>
      </c>
      <c r="AH162" s="67">
        <v>0.93328244499999991</v>
      </c>
      <c r="AI162" s="68" t="s">
        <v>335</v>
      </c>
      <c r="AJ162" s="69">
        <v>3.0771489999999999E-2</v>
      </c>
      <c r="AK162" s="69" t="s">
        <v>335</v>
      </c>
      <c r="AL162" s="70">
        <v>0.85</v>
      </c>
      <c r="AM162" s="70" t="s">
        <v>339</v>
      </c>
      <c r="AO162" s="2"/>
    </row>
    <row r="163" spans="1:41" ht="18.75" customHeight="1" thickBot="1" x14ac:dyDescent="0.45">
      <c r="A163" s="85" t="s">
        <v>295</v>
      </c>
      <c r="B163" s="38">
        <v>720780</v>
      </c>
      <c r="C163" s="48" t="s">
        <v>333</v>
      </c>
      <c r="D163" s="71">
        <v>200.41</v>
      </c>
      <c r="E163" s="72">
        <v>13.67</v>
      </c>
      <c r="F163" s="72">
        <v>1.8</v>
      </c>
      <c r="G163" s="72">
        <f t="shared" si="8"/>
        <v>215.88</v>
      </c>
      <c r="H163" s="73">
        <v>221.99800000000002</v>
      </c>
      <c r="I163" s="74">
        <f t="shared" si="9"/>
        <v>21.588000000000022</v>
      </c>
      <c r="J163" s="75">
        <v>3.6</v>
      </c>
      <c r="K163" s="76">
        <v>0</v>
      </c>
      <c r="L163" s="77">
        <v>4.4800000000000004</v>
      </c>
      <c r="M163" s="78">
        <f t="shared" si="10"/>
        <v>230.078</v>
      </c>
      <c r="N163" s="78">
        <v>13.67</v>
      </c>
      <c r="O163" s="79">
        <v>5.4</v>
      </c>
      <c r="P163" s="79">
        <f t="shared" si="11"/>
        <v>249.148</v>
      </c>
      <c r="Q163" s="58" t="s">
        <v>339</v>
      </c>
      <c r="R163" s="59">
        <v>3</v>
      </c>
      <c r="S163" s="60">
        <v>5.4</v>
      </c>
      <c r="T163" s="61" t="s">
        <v>339</v>
      </c>
      <c r="U163" s="61" t="s">
        <v>335</v>
      </c>
      <c r="V163" s="61" t="s">
        <v>335</v>
      </c>
      <c r="W163" s="61" t="s">
        <v>335</v>
      </c>
      <c r="X163" s="61" t="s">
        <v>339</v>
      </c>
      <c r="Y163" s="61">
        <v>3</v>
      </c>
      <c r="Z163" s="62">
        <v>4.1324999999999999E-3</v>
      </c>
      <c r="AA163" s="63" t="s">
        <v>335</v>
      </c>
      <c r="AB163" s="64">
        <v>2.74731E-2</v>
      </c>
      <c r="AC163" s="64" t="s">
        <v>335</v>
      </c>
      <c r="AD163" s="65">
        <v>5.8481224999999998E-2</v>
      </c>
      <c r="AE163" s="65" t="s">
        <v>339</v>
      </c>
      <c r="AF163" s="66">
        <v>9.2619474999999993E-2</v>
      </c>
      <c r="AG163" s="66" t="s">
        <v>335</v>
      </c>
      <c r="AH163" s="67">
        <v>0.99659863999999998</v>
      </c>
      <c r="AI163" s="68" t="s">
        <v>339</v>
      </c>
      <c r="AJ163" s="69">
        <v>2.3527960000000001E-2</v>
      </c>
      <c r="AK163" s="69" t="s">
        <v>335</v>
      </c>
      <c r="AL163" s="70">
        <v>0.85</v>
      </c>
      <c r="AM163" s="70" t="s">
        <v>339</v>
      </c>
      <c r="AO163" s="2"/>
    </row>
    <row r="164" spans="1:41" ht="18.75" customHeight="1" thickBot="1" x14ac:dyDescent="0.45">
      <c r="A164" s="47" t="s">
        <v>79</v>
      </c>
      <c r="B164" s="38">
        <v>8398208</v>
      </c>
      <c r="C164" s="48" t="s">
        <v>333</v>
      </c>
      <c r="D164" s="71">
        <v>207.63</v>
      </c>
      <c r="E164" s="72">
        <v>13.67</v>
      </c>
      <c r="F164" s="72">
        <v>2.4</v>
      </c>
      <c r="G164" s="72">
        <f t="shared" si="8"/>
        <v>223.7</v>
      </c>
      <c r="H164" s="73">
        <v>230</v>
      </c>
      <c r="I164" s="74">
        <f t="shared" si="9"/>
        <v>22.370000000000005</v>
      </c>
      <c r="J164" s="75">
        <v>3.6</v>
      </c>
      <c r="K164" s="76">
        <v>0</v>
      </c>
      <c r="L164" s="77">
        <v>4.4800000000000004</v>
      </c>
      <c r="M164" s="78">
        <f t="shared" si="10"/>
        <v>238.07999999999998</v>
      </c>
      <c r="N164" s="78">
        <v>13.67</v>
      </c>
      <c r="O164" s="79">
        <v>1.8</v>
      </c>
      <c r="P164" s="79">
        <f t="shared" si="11"/>
        <v>253.54999999999998</v>
      </c>
      <c r="Q164" s="58" t="s">
        <v>339</v>
      </c>
      <c r="R164" s="59">
        <v>1</v>
      </c>
      <c r="S164" s="60">
        <v>1.8</v>
      </c>
      <c r="T164" s="61" t="s">
        <v>339</v>
      </c>
      <c r="U164" s="61" t="s">
        <v>335</v>
      </c>
      <c r="V164" s="61" t="s">
        <v>335</v>
      </c>
      <c r="W164" s="61" t="s">
        <v>335</v>
      </c>
      <c r="X164" s="61" t="s">
        <v>339</v>
      </c>
      <c r="Y164" s="61">
        <v>1</v>
      </c>
      <c r="Z164" s="62">
        <v>5.2088999999999989E-3</v>
      </c>
      <c r="AA164" s="63" t="s">
        <v>335</v>
      </c>
      <c r="AB164" s="64">
        <v>5.0042024999999997E-2</v>
      </c>
      <c r="AC164" s="64" t="s">
        <v>335</v>
      </c>
      <c r="AD164" s="65">
        <v>0.12389734999999999</v>
      </c>
      <c r="AE164" s="65" t="s">
        <v>335</v>
      </c>
      <c r="AF164" s="66">
        <v>0.10121630000000001</v>
      </c>
      <c r="AG164" s="66" t="s">
        <v>335</v>
      </c>
      <c r="AH164" s="67">
        <v>0.96819728000000005</v>
      </c>
      <c r="AI164" s="68" t="s">
        <v>335</v>
      </c>
      <c r="AJ164" s="69">
        <v>2.2344870000000003E-2</v>
      </c>
      <c r="AK164" s="69" t="s">
        <v>335</v>
      </c>
      <c r="AL164" s="70">
        <v>0.92500000000000004</v>
      </c>
      <c r="AM164" s="70" t="s">
        <v>339</v>
      </c>
      <c r="AO164" s="2"/>
    </row>
    <row r="165" spans="1:41" ht="18.75" customHeight="1" thickBot="1" x14ac:dyDescent="0.45">
      <c r="A165" s="47" t="s">
        <v>80</v>
      </c>
      <c r="B165" s="38">
        <v>263222</v>
      </c>
      <c r="C165" s="48" t="s">
        <v>333</v>
      </c>
      <c r="D165" s="71">
        <v>210.54</v>
      </c>
      <c r="E165" s="72">
        <v>13.67</v>
      </c>
      <c r="F165" s="72">
        <v>1.2</v>
      </c>
      <c r="G165" s="72">
        <f t="shared" si="8"/>
        <v>225.40999999999997</v>
      </c>
      <c r="H165" s="73">
        <v>233.08100000000002</v>
      </c>
      <c r="I165" s="74">
        <f t="shared" si="9"/>
        <v>22.541000000000025</v>
      </c>
      <c r="J165" s="75">
        <v>3.6</v>
      </c>
      <c r="K165" s="76">
        <v>0</v>
      </c>
      <c r="L165" s="77">
        <v>4.4800000000000004</v>
      </c>
      <c r="M165" s="78">
        <f t="shared" si="10"/>
        <v>241.161</v>
      </c>
      <c r="N165" s="78">
        <v>13.67</v>
      </c>
      <c r="O165" s="79">
        <v>0</v>
      </c>
      <c r="P165" s="79">
        <f t="shared" si="11"/>
        <v>254.83099999999999</v>
      </c>
      <c r="Q165" s="58" t="s">
        <v>335</v>
      </c>
      <c r="R165" s="59" t="s">
        <v>349</v>
      </c>
      <c r="S165" s="60">
        <v>0</v>
      </c>
      <c r="T165" s="61" t="s">
        <v>339</v>
      </c>
      <c r="U165" s="61" t="s">
        <v>339</v>
      </c>
      <c r="V165" s="61" t="s">
        <v>339</v>
      </c>
      <c r="W165" s="61" t="s">
        <v>339</v>
      </c>
      <c r="X165" s="61" t="s">
        <v>335</v>
      </c>
      <c r="Y165" s="61" t="s">
        <v>349</v>
      </c>
      <c r="Z165" s="62">
        <v>0</v>
      </c>
      <c r="AA165" s="63" t="s">
        <v>339</v>
      </c>
      <c r="AB165" s="64">
        <v>1.8483174999999998E-2</v>
      </c>
      <c r="AC165" s="64" t="s">
        <v>339</v>
      </c>
      <c r="AD165" s="65">
        <v>7.0986174999999999E-2</v>
      </c>
      <c r="AE165" s="65" t="s">
        <v>339</v>
      </c>
      <c r="AF165" s="66">
        <v>6.2078325000000004E-2</v>
      </c>
      <c r="AG165" s="66" t="s">
        <v>339</v>
      </c>
      <c r="AH165" s="67">
        <v>0.99037120999999995</v>
      </c>
      <c r="AI165" s="68" t="s">
        <v>339</v>
      </c>
      <c r="AJ165" s="69">
        <v>1.999714E-2</v>
      </c>
      <c r="AK165" s="69" t="s">
        <v>335</v>
      </c>
      <c r="AL165" s="70">
        <v>0.9</v>
      </c>
      <c r="AM165" s="70" t="s">
        <v>339</v>
      </c>
      <c r="AO165" s="2"/>
    </row>
    <row r="166" spans="1:41" ht="18.75" customHeight="1" thickBot="1" x14ac:dyDescent="0.45">
      <c r="A166" s="47" t="s">
        <v>81</v>
      </c>
      <c r="B166" s="38">
        <v>7225008</v>
      </c>
      <c r="C166" s="48" t="s">
        <v>333</v>
      </c>
      <c r="D166" s="71">
        <v>203.85</v>
      </c>
      <c r="E166" s="72">
        <v>0</v>
      </c>
      <c r="F166" s="72">
        <v>1.8</v>
      </c>
      <c r="G166" s="72">
        <f t="shared" si="8"/>
        <v>205.65</v>
      </c>
      <c r="H166" s="73">
        <v>224.41500000000002</v>
      </c>
      <c r="I166" s="74">
        <f t="shared" si="9"/>
        <v>20.565000000000026</v>
      </c>
      <c r="J166" s="75">
        <v>3.6</v>
      </c>
      <c r="K166" s="76">
        <v>0</v>
      </c>
      <c r="L166" s="77">
        <v>4.4800000000000004</v>
      </c>
      <c r="M166" s="78">
        <f t="shared" si="10"/>
        <v>232.495</v>
      </c>
      <c r="N166" s="81">
        <v>0</v>
      </c>
      <c r="O166" s="79">
        <v>9</v>
      </c>
      <c r="P166" s="79">
        <f t="shared" si="11"/>
        <v>241.495</v>
      </c>
      <c r="Q166" s="58" t="s">
        <v>339</v>
      </c>
      <c r="R166" s="59">
        <v>5</v>
      </c>
      <c r="S166" s="60">
        <v>9</v>
      </c>
      <c r="T166" s="61" t="s">
        <v>339</v>
      </c>
      <c r="U166" s="61" t="s">
        <v>335</v>
      </c>
      <c r="V166" s="61" t="s">
        <v>335</v>
      </c>
      <c r="W166" s="61" t="s">
        <v>335</v>
      </c>
      <c r="X166" s="61" t="s">
        <v>339</v>
      </c>
      <c r="Y166" s="61">
        <v>5</v>
      </c>
      <c r="Z166" s="62">
        <v>0</v>
      </c>
      <c r="AA166" s="63" t="s">
        <v>339</v>
      </c>
      <c r="AB166" s="64">
        <v>0</v>
      </c>
      <c r="AC166" s="64" t="s">
        <v>339</v>
      </c>
      <c r="AD166" s="65">
        <v>3.526145E-2</v>
      </c>
      <c r="AE166" s="65" t="s">
        <v>339</v>
      </c>
      <c r="AF166" s="66">
        <v>0.14990197499999999</v>
      </c>
      <c r="AG166" s="66" t="s">
        <v>335</v>
      </c>
      <c r="AH166" s="67">
        <v>0.99074074000000001</v>
      </c>
      <c r="AI166" s="68" t="s">
        <v>339</v>
      </c>
      <c r="AJ166" s="69">
        <v>4.23734E-3</v>
      </c>
      <c r="AK166" s="69" t="s">
        <v>339</v>
      </c>
      <c r="AL166" s="70" t="s">
        <v>340</v>
      </c>
      <c r="AM166" s="70" t="s">
        <v>335</v>
      </c>
      <c r="AO166" s="2"/>
    </row>
    <row r="167" spans="1:41" ht="18.75" customHeight="1" thickBot="1" x14ac:dyDescent="0.45">
      <c r="A167" s="47" t="s">
        <v>82</v>
      </c>
      <c r="B167" s="38">
        <v>372846</v>
      </c>
      <c r="C167" s="48" t="s">
        <v>333</v>
      </c>
      <c r="D167" s="71">
        <v>220.57</v>
      </c>
      <c r="E167" s="72">
        <v>13.67</v>
      </c>
      <c r="F167" s="72">
        <v>1.2</v>
      </c>
      <c r="G167" s="72">
        <f t="shared" si="8"/>
        <v>235.43999999999997</v>
      </c>
      <c r="H167" s="73">
        <v>244.114</v>
      </c>
      <c r="I167" s="74">
        <f t="shared" si="9"/>
        <v>23.544000000000011</v>
      </c>
      <c r="J167" s="75">
        <v>3.6</v>
      </c>
      <c r="K167" s="76">
        <v>0</v>
      </c>
      <c r="L167" s="77">
        <v>4.4800000000000004</v>
      </c>
      <c r="M167" s="78">
        <f t="shared" si="10"/>
        <v>252.19399999999999</v>
      </c>
      <c r="N167" s="78">
        <v>13.67</v>
      </c>
      <c r="O167" s="79">
        <v>10.8</v>
      </c>
      <c r="P167" s="79">
        <f t="shared" si="11"/>
        <v>276.66399999999999</v>
      </c>
      <c r="Q167" s="58" t="s">
        <v>339</v>
      </c>
      <c r="R167" s="59">
        <v>6</v>
      </c>
      <c r="S167" s="60">
        <v>10.8</v>
      </c>
      <c r="T167" s="61" t="s">
        <v>339</v>
      </c>
      <c r="U167" s="61" t="s">
        <v>335</v>
      </c>
      <c r="V167" s="61" t="s">
        <v>335</v>
      </c>
      <c r="W167" s="61" t="s">
        <v>335</v>
      </c>
      <c r="X167" s="61" t="s">
        <v>339</v>
      </c>
      <c r="Y167" s="61">
        <v>6</v>
      </c>
      <c r="Z167" s="62">
        <v>0</v>
      </c>
      <c r="AA167" s="63" t="s">
        <v>339</v>
      </c>
      <c r="AB167" s="64">
        <v>1.5666449999999998E-2</v>
      </c>
      <c r="AC167" s="64" t="s">
        <v>339</v>
      </c>
      <c r="AD167" s="65">
        <v>7.3698500000000007E-3</v>
      </c>
      <c r="AE167" s="65" t="s">
        <v>339</v>
      </c>
      <c r="AF167" s="66">
        <v>6.6597400000000001E-2</v>
      </c>
      <c r="AG167" s="66" t="s">
        <v>339</v>
      </c>
      <c r="AH167" s="67">
        <v>0.88648648500000005</v>
      </c>
      <c r="AI167" s="68" t="s">
        <v>335</v>
      </c>
      <c r="AJ167" s="69">
        <v>1.242211E-2</v>
      </c>
      <c r="AK167" s="69" t="s">
        <v>339</v>
      </c>
      <c r="AL167" s="70">
        <v>0.84499999999999997</v>
      </c>
      <c r="AM167" s="70" t="s">
        <v>339</v>
      </c>
      <c r="AO167" s="2"/>
    </row>
    <row r="168" spans="1:41" ht="18.75" customHeight="1" thickBot="1" x14ac:dyDescent="0.45">
      <c r="A168" s="47" t="s">
        <v>83</v>
      </c>
      <c r="B168" s="38">
        <v>5076102</v>
      </c>
      <c r="C168" s="48" t="s">
        <v>333</v>
      </c>
      <c r="D168" s="71">
        <v>215.10999999999999</v>
      </c>
      <c r="E168" s="72">
        <v>13.67</v>
      </c>
      <c r="F168" s="72">
        <v>3</v>
      </c>
      <c r="G168" s="72">
        <f t="shared" si="8"/>
        <v>231.77999999999997</v>
      </c>
      <c r="H168" s="73">
        <v>238.28800000000001</v>
      </c>
      <c r="I168" s="74">
        <f t="shared" si="9"/>
        <v>23.178000000000026</v>
      </c>
      <c r="J168" s="75">
        <v>3.6</v>
      </c>
      <c r="K168" s="76">
        <v>0</v>
      </c>
      <c r="L168" s="77">
        <v>4.4800000000000004</v>
      </c>
      <c r="M168" s="78">
        <f t="shared" si="10"/>
        <v>246.36799999999999</v>
      </c>
      <c r="N168" s="78">
        <v>13.67</v>
      </c>
      <c r="O168" s="79">
        <v>10.8</v>
      </c>
      <c r="P168" s="79">
        <f t="shared" si="11"/>
        <v>270.83800000000002</v>
      </c>
      <c r="Q168" s="58" t="s">
        <v>339</v>
      </c>
      <c r="R168" s="59">
        <v>6</v>
      </c>
      <c r="S168" s="60">
        <v>10.8</v>
      </c>
      <c r="T168" s="61" t="s">
        <v>339</v>
      </c>
      <c r="U168" s="61" t="s">
        <v>335</v>
      </c>
      <c r="V168" s="61" t="s">
        <v>335</v>
      </c>
      <c r="W168" s="61" t="s">
        <v>335</v>
      </c>
      <c r="X168" s="61" t="s">
        <v>339</v>
      </c>
      <c r="Y168" s="61">
        <v>6</v>
      </c>
      <c r="Z168" s="62">
        <v>0</v>
      </c>
      <c r="AA168" s="63" t="s">
        <v>339</v>
      </c>
      <c r="AB168" s="64">
        <v>4.5881150000000002E-2</v>
      </c>
      <c r="AC168" s="64" t="s">
        <v>335</v>
      </c>
      <c r="AD168" s="65">
        <v>2.9141574999999999E-2</v>
      </c>
      <c r="AE168" s="65" t="s">
        <v>339</v>
      </c>
      <c r="AF168" s="66">
        <v>2.7305349999999999E-2</v>
      </c>
      <c r="AG168" s="66" t="s">
        <v>339</v>
      </c>
      <c r="AH168" s="67">
        <v>0.996551725</v>
      </c>
      <c r="AI168" s="68" t="s">
        <v>339</v>
      </c>
      <c r="AJ168" s="69">
        <v>1.5143489999999999E-2</v>
      </c>
      <c r="AK168" s="69" t="s">
        <v>339</v>
      </c>
      <c r="AL168" s="70">
        <v>0.83499999999999996</v>
      </c>
      <c r="AM168" s="70" t="s">
        <v>339</v>
      </c>
      <c r="AO168" s="2"/>
    </row>
    <row r="169" spans="1:41" ht="18.75" customHeight="1" thickBot="1" x14ac:dyDescent="0.45">
      <c r="A169" s="94" t="s">
        <v>269</v>
      </c>
      <c r="B169" s="86">
        <v>637815</v>
      </c>
      <c r="C169" s="48" t="s">
        <v>333</v>
      </c>
      <c r="D169" s="71">
        <v>218.35999999999999</v>
      </c>
      <c r="E169" s="72">
        <v>13.67</v>
      </c>
      <c r="F169" s="72">
        <v>3</v>
      </c>
      <c r="G169" s="72">
        <f t="shared" si="8"/>
        <v>235.02999999999997</v>
      </c>
      <c r="H169" s="73">
        <v>241.863</v>
      </c>
      <c r="I169" s="74">
        <f t="shared" si="9"/>
        <v>23.503000000000014</v>
      </c>
      <c r="J169" s="75">
        <v>3.6</v>
      </c>
      <c r="K169" s="76">
        <v>0</v>
      </c>
      <c r="L169" s="77">
        <v>4.4800000000000004</v>
      </c>
      <c r="M169" s="78">
        <f t="shared" si="10"/>
        <v>249.94299999999998</v>
      </c>
      <c r="N169" s="78">
        <v>13.67</v>
      </c>
      <c r="O169" s="79">
        <v>7.2</v>
      </c>
      <c r="P169" s="79">
        <f t="shared" si="11"/>
        <v>270.81299999999999</v>
      </c>
      <c r="Q169" s="58" t="s">
        <v>339</v>
      </c>
      <c r="R169" s="59">
        <v>4</v>
      </c>
      <c r="S169" s="60">
        <v>7.2</v>
      </c>
      <c r="T169" s="61" t="s">
        <v>339</v>
      </c>
      <c r="U169" s="61" t="s">
        <v>335</v>
      </c>
      <c r="V169" s="61" t="s">
        <v>335</v>
      </c>
      <c r="W169" s="61" t="s">
        <v>335</v>
      </c>
      <c r="X169" s="61" t="s">
        <v>339</v>
      </c>
      <c r="Y169" s="61">
        <v>4</v>
      </c>
      <c r="Z169" s="62">
        <v>0</v>
      </c>
      <c r="AA169" s="63" t="s">
        <v>339</v>
      </c>
      <c r="AB169" s="64">
        <v>2.4441274999999998E-2</v>
      </c>
      <c r="AC169" s="64" t="s">
        <v>339</v>
      </c>
      <c r="AD169" s="65">
        <v>6.6118449999999995E-2</v>
      </c>
      <c r="AE169" s="65" t="s">
        <v>339</v>
      </c>
      <c r="AF169" s="66">
        <v>0.14969884999999999</v>
      </c>
      <c r="AG169" s="66" t="s">
        <v>335</v>
      </c>
      <c r="AH169" s="67">
        <v>0.96741801999999999</v>
      </c>
      <c r="AI169" s="68" t="s">
        <v>335</v>
      </c>
      <c r="AJ169" s="69">
        <v>2.7361389999999999E-2</v>
      </c>
      <c r="AK169" s="69" t="s">
        <v>335</v>
      </c>
      <c r="AL169" s="70">
        <v>0.90500000000000003</v>
      </c>
      <c r="AM169" s="70" t="s">
        <v>339</v>
      </c>
      <c r="AO169" s="2"/>
    </row>
    <row r="170" spans="1:41" ht="18.75" customHeight="1" thickBot="1" x14ac:dyDescent="0.45">
      <c r="A170" s="47" t="s">
        <v>84</v>
      </c>
      <c r="B170" s="38">
        <v>4485602</v>
      </c>
      <c r="C170" s="48" t="s">
        <v>333</v>
      </c>
      <c r="D170" s="71">
        <v>206.87</v>
      </c>
      <c r="E170" s="72">
        <v>13.67</v>
      </c>
      <c r="F170" s="72">
        <v>1.8</v>
      </c>
      <c r="G170" s="72">
        <f t="shared" si="8"/>
        <v>222.34</v>
      </c>
      <c r="H170" s="73">
        <v>229.10400000000001</v>
      </c>
      <c r="I170" s="74">
        <f t="shared" si="9"/>
        <v>22.234000000000009</v>
      </c>
      <c r="J170" s="75">
        <v>3.6</v>
      </c>
      <c r="K170" s="76">
        <v>0</v>
      </c>
      <c r="L170" s="77">
        <v>4.4800000000000004</v>
      </c>
      <c r="M170" s="78">
        <f t="shared" si="10"/>
        <v>237.184</v>
      </c>
      <c r="N170" s="78">
        <v>13.67</v>
      </c>
      <c r="O170" s="79">
        <v>3.6</v>
      </c>
      <c r="P170" s="79">
        <f t="shared" si="11"/>
        <v>254.45399999999998</v>
      </c>
      <c r="Q170" s="58" t="s">
        <v>339</v>
      </c>
      <c r="R170" s="59">
        <v>2</v>
      </c>
      <c r="S170" s="60">
        <v>3.6</v>
      </c>
      <c r="T170" s="61" t="s">
        <v>339</v>
      </c>
      <c r="U170" s="61" t="s">
        <v>335</v>
      </c>
      <c r="V170" s="61" t="s">
        <v>335</v>
      </c>
      <c r="W170" s="61" t="s">
        <v>335</v>
      </c>
      <c r="X170" s="61" t="s">
        <v>339</v>
      </c>
      <c r="Y170" s="61">
        <v>2</v>
      </c>
      <c r="Z170" s="62">
        <v>0.11540725</v>
      </c>
      <c r="AA170" s="63" t="s">
        <v>335</v>
      </c>
      <c r="AB170" s="64">
        <v>1.6514549999999999E-2</v>
      </c>
      <c r="AC170" s="64" t="s">
        <v>339</v>
      </c>
      <c r="AD170" s="65">
        <v>0.20903702499999999</v>
      </c>
      <c r="AE170" s="65" t="s">
        <v>335</v>
      </c>
      <c r="AF170" s="66">
        <v>0.14726649999999999</v>
      </c>
      <c r="AG170" s="66" t="s">
        <v>335</v>
      </c>
      <c r="AH170" s="67">
        <v>0.99425287499999992</v>
      </c>
      <c r="AI170" s="68" t="s">
        <v>339</v>
      </c>
      <c r="AJ170" s="69">
        <v>1.9478759999999998E-2</v>
      </c>
      <c r="AK170" s="69" t="s">
        <v>335</v>
      </c>
      <c r="AL170" s="70" t="s">
        <v>340</v>
      </c>
      <c r="AM170" s="70" t="s">
        <v>335</v>
      </c>
      <c r="AO170" s="2"/>
    </row>
    <row r="171" spans="1:41" ht="18.75" customHeight="1" thickBot="1" x14ac:dyDescent="0.45">
      <c r="A171" s="47" t="s">
        <v>85</v>
      </c>
      <c r="B171" s="38">
        <v>426148</v>
      </c>
      <c r="C171" s="48" t="s">
        <v>333</v>
      </c>
      <c r="D171" s="71">
        <v>210.39999999999998</v>
      </c>
      <c r="E171" s="72">
        <v>13.67</v>
      </c>
      <c r="F171" s="72">
        <v>0.6</v>
      </c>
      <c r="G171" s="72">
        <f t="shared" si="8"/>
        <v>224.66999999999996</v>
      </c>
      <c r="H171" s="73">
        <v>232.86699999999999</v>
      </c>
      <c r="I171" s="74">
        <f t="shared" si="9"/>
        <v>22.467000000000013</v>
      </c>
      <c r="J171" s="75">
        <v>3.6</v>
      </c>
      <c r="K171" s="76">
        <v>0</v>
      </c>
      <c r="L171" s="77">
        <v>4.4800000000000004</v>
      </c>
      <c r="M171" s="78">
        <f t="shared" si="10"/>
        <v>240.94699999999997</v>
      </c>
      <c r="N171" s="78">
        <v>13.67</v>
      </c>
      <c r="O171" s="79">
        <v>10.8</v>
      </c>
      <c r="P171" s="79">
        <f t="shared" si="11"/>
        <v>265.41699999999997</v>
      </c>
      <c r="Q171" s="58" t="s">
        <v>339</v>
      </c>
      <c r="R171" s="59">
        <v>6</v>
      </c>
      <c r="S171" s="60">
        <v>10.8</v>
      </c>
      <c r="T171" s="61" t="s">
        <v>339</v>
      </c>
      <c r="U171" s="61" t="s">
        <v>335</v>
      </c>
      <c r="V171" s="61" t="s">
        <v>335</v>
      </c>
      <c r="W171" s="61" t="s">
        <v>335</v>
      </c>
      <c r="X171" s="61" t="s">
        <v>339</v>
      </c>
      <c r="Y171" s="61">
        <v>6</v>
      </c>
      <c r="Z171" s="62">
        <v>0</v>
      </c>
      <c r="AA171" s="63" t="s">
        <v>339</v>
      </c>
      <c r="AB171" s="64">
        <v>6.9457749999999995E-3</v>
      </c>
      <c r="AC171" s="64" t="s">
        <v>339</v>
      </c>
      <c r="AD171" s="65">
        <v>0.17031867500000003</v>
      </c>
      <c r="AE171" s="65" t="s">
        <v>335</v>
      </c>
      <c r="AF171" s="66">
        <v>4.969635E-2</v>
      </c>
      <c r="AG171" s="66" t="s">
        <v>339</v>
      </c>
      <c r="AH171" s="67">
        <v>0.97894736999999998</v>
      </c>
      <c r="AI171" s="68" t="s">
        <v>339</v>
      </c>
      <c r="AJ171" s="69">
        <v>9.1205699999999997E-3</v>
      </c>
      <c r="AK171" s="69" t="s">
        <v>339</v>
      </c>
      <c r="AL171" s="70">
        <v>0.76</v>
      </c>
      <c r="AM171" s="70" t="s">
        <v>339</v>
      </c>
      <c r="AO171" s="2"/>
    </row>
    <row r="172" spans="1:41" ht="18.75" customHeight="1" thickBot="1" x14ac:dyDescent="0.45">
      <c r="A172" s="47" t="s">
        <v>86</v>
      </c>
      <c r="B172" s="38">
        <v>4492609</v>
      </c>
      <c r="C172" s="48" t="s">
        <v>333</v>
      </c>
      <c r="D172" s="71">
        <v>219.45</v>
      </c>
      <c r="E172" s="72">
        <v>13.67</v>
      </c>
      <c r="F172" s="72">
        <v>3</v>
      </c>
      <c r="G172" s="72">
        <f t="shared" si="8"/>
        <v>236.11999999999998</v>
      </c>
      <c r="H172" s="73">
        <v>243.06200000000001</v>
      </c>
      <c r="I172" s="74">
        <f t="shared" si="9"/>
        <v>23.612000000000023</v>
      </c>
      <c r="J172" s="75">
        <v>3.6</v>
      </c>
      <c r="K172" s="76">
        <v>0</v>
      </c>
      <c r="L172" s="77">
        <v>4.4800000000000004</v>
      </c>
      <c r="M172" s="78">
        <f t="shared" si="10"/>
        <v>251.142</v>
      </c>
      <c r="N172" s="78">
        <v>13.67</v>
      </c>
      <c r="O172" s="79">
        <v>9</v>
      </c>
      <c r="P172" s="79">
        <f t="shared" si="11"/>
        <v>273.81200000000001</v>
      </c>
      <c r="Q172" s="58" t="s">
        <v>339</v>
      </c>
      <c r="R172" s="59">
        <v>5</v>
      </c>
      <c r="S172" s="60">
        <v>9</v>
      </c>
      <c r="T172" s="61" t="s">
        <v>339</v>
      </c>
      <c r="U172" s="61" t="s">
        <v>335</v>
      </c>
      <c r="V172" s="61" t="s">
        <v>335</v>
      </c>
      <c r="W172" s="61" t="s">
        <v>335</v>
      </c>
      <c r="X172" s="61" t="s">
        <v>339</v>
      </c>
      <c r="Y172" s="61">
        <v>5</v>
      </c>
      <c r="Z172" s="62">
        <v>0</v>
      </c>
      <c r="AA172" s="63" t="s">
        <v>339</v>
      </c>
      <c r="AB172" s="64">
        <v>5.0000000000000001E-3</v>
      </c>
      <c r="AC172" s="64" t="s">
        <v>339</v>
      </c>
      <c r="AD172" s="65">
        <v>4.0760850000000001E-2</v>
      </c>
      <c r="AE172" s="65" t="s">
        <v>339</v>
      </c>
      <c r="AF172" s="66">
        <v>9.7778324999999999E-2</v>
      </c>
      <c r="AG172" s="66" t="s">
        <v>335</v>
      </c>
      <c r="AH172" s="67">
        <v>1</v>
      </c>
      <c r="AI172" s="68" t="s">
        <v>339</v>
      </c>
      <c r="AJ172" s="69">
        <v>5.03799E-3</v>
      </c>
      <c r="AK172" s="69" t="s">
        <v>339</v>
      </c>
      <c r="AL172" s="70" t="s">
        <v>340</v>
      </c>
      <c r="AM172" s="70" t="s">
        <v>335</v>
      </c>
      <c r="AO172" s="2"/>
    </row>
    <row r="173" spans="1:41" ht="18.75" customHeight="1" thickBot="1" x14ac:dyDescent="0.45">
      <c r="A173" s="47" t="s">
        <v>87</v>
      </c>
      <c r="B173" s="38">
        <v>4492200</v>
      </c>
      <c r="C173" s="48" t="s">
        <v>333</v>
      </c>
      <c r="D173" s="71">
        <v>211.45</v>
      </c>
      <c r="E173" s="72">
        <v>13.67</v>
      </c>
      <c r="F173" s="72">
        <v>1.2</v>
      </c>
      <c r="G173" s="72">
        <f t="shared" si="8"/>
        <v>226.31999999999996</v>
      </c>
      <c r="H173" s="73">
        <v>234.08199999999999</v>
      </c>
      <c r="I173" s="74">
        <f t="shared" si="9"/>
        <v>22.632000000000005</v>
      </c>
      <c r="J173" s="75">
        <v>3.6</v>
      </c>
      <c r="K173" s="76">
        <v>0</v>
      </c>
      <c r="L173" s="77">
        <v>4.4800000000000004</v>
      </c>
      <c r="M173" s="78">
        <f t="shared" si="10"/>
        <v>242.16199999999998</v>
      </c>
      <c r="N173" s="78">
        <v>13.67</v>
      </c>
      <c r="O173" s="79">
        <v>7.2</v>
      </c>
      <c r="P173" s="79">
        <f t="shared" si="11"/>
        <v>263.03199999999998</v>
      </c>
      <c r="Q173" s="58" t="s">
        <v>339</v>
      </c>
      <c r="R173" s="59">
        <v>4</v>
      </c>
      <c r="S173" s="60">
        <v>7.2</v>
      </c>
      <c r="T173" s="61" t="s">
        <v>339</v>
      </c>
      <c r="U173" s="61" t="s">
        <v>335</v>
      </c>
      <c r="V173" s="61" t="s">
        <v>335</v>
      </c>
      <c r="W173" s="61" t="s">
        <v>335</v>
      </c>
      <c r="X173" s="61" t="s">
        <v>339</v>
      </c>
      <c r="Y173" s="61">
        <v>4</v>
      </c>
      <c r="Z173" s="62">
        <v>0</v>
      </c>
      <c r="AA173" s="63" t="s">
        <v>339</v>
      </c>
      <c r="AB173" s="64">
        <v>2.8105649999999999E-2</v>
      </c>
      <c r="AC173" s="64" t="s">
        <v>335</v>
      </c>
      <c r="AD173" s="65">
        <v>0.194046525</v>
      </c>
      <c r="AE173" s="65" t="s">
        <v>335</v>
      </c>
      <c r="AF173" s="66">
        <v>0.10177119999999999</v>
      </c>
      <c r="AG173" s="66" t="s">
        <v>335</v>
      </c>
      <c r="AH173" s="67">
        <v>0.98675271499999995</v>
      </c>
      <c r="AI173" s="68" t="s">
        <v>339</v>
      </c>
      <c r="AJ173" s="69">
        <v>1.1696709999999999E-2</v>
      </c>
      <c r="AK173" s="69" t="s">
        <v>339</v>
      </c>
      <c r="AL173" s="70">
        <v>0.83</v>
      </c>
      <c r="AM173" s="70" t="s">
        <v>339</v>
      </c>
      <c r="AO173" s="2"/>
    </row>
    <row r="174" spans="1:41" ht="18.75" customHeight="1" thickBot="1" x14ac:dyDescent="0.45">
      <c r="A174" s="47" t="s">
        <v>88</v>
      </c>
      <c r="B174" s="38">
        <v>348252</v>
      </c>
      <c r="C174" s="48" t="s">
        <v>333</v>
      </c>
      <c r="D174" s="71">
        <v>212.60999999999999</v>
      </c>
      <c r="E174" s="72">
        <v>13.67</v>
      </c>
      <c r="F174" s="72">
        <v>2.4</v>
      </c>
      <c r="G174" s="72">
        <f t="shared" si="8"/>
        <v>228.67999999999998</v>
      </c>
      <c r="H174" s="73">
        <v>235.47800000000001</v>
      </c>
      <c r="I174" s="74">
        <f t="shared" si="9"/>
        <v>22.868000000000023</v>
      </c>
      <c r="J174" s="75">
        <v>3.6</v>
      </c>
      <c r="K174" s="76">
        <v>0</v>
      </c>
      <c r="L174" s="77">
        <v>4.4800000000000004</v>
      </c>
      <c r="M174" s="78">
        <f t="shared" si="10"/>
        <v>243.55799999999999</v>
      </c>
      <c r="N174" s="78">
        <v>13.67</v>
      </c>
      <c r="O174" s="79">
        <v>9</v>
      </c>
      <c r="P174" s="79">
        <f t="shared" si="11"/>
        <v>266.22800000000001</v>
      </c>
      <c r="Q174" s="58" t="s">
        <v>339</v>
      </c>
      <c r="R174" s="59">
        <v>5</v>
      </c>
      <c r="S174" s="60">
        <v>9</v>
      </c>
      <c r="T174" s="61" t="s">
        <v>339</v>
      </c>
      <c r="U174" s="61" t="s">
        <v>335</v>
      </c>
      <c r="V174" s="61" t="s">
        <v>335</v>
      </c>
      <c r="W174" s="61" t="s">
        <v>335</v>
      </c>
      <c r="X174" s="61" t="s">
        <v>339</v>
      </c>
      <c r="Y174" s="61">
        <v>5</v>
      </c>
      <c r="Z174" s="62">
        <v>0</v>
      </c>
      <c r="AA174" s="63" t="s">
        <v>339</v>
      </c>
      <c r="AB174" s="64">
        <v>2.0917399999999999E-2</v>
      </c>
      <c r="AC174" s="64" t="s">
        <v>339</v>
      </c>
      <c r="AD174" s="65">
        <v>6.9278924999999991E-2</v>
      </c>
      <c r="AE174" s="65" t="s">
        <v>339</v>
      </c>
      <c r="AF174" s="66">
        <v>9.3063199999999999E-2</v>
      </c>
      <c r="AG174" s="66" t="s">
        <v>335</v>
      </c>
      <c r="AH174" s="67">
        <v>0.98863636499999996</v>
      </c>
      <c r="AI174" s="68" t="s">
        <v>339</v>
      </c>
      <c r="AJ174" s="69">
        <v>2.918523E-2</v>
      </c>
      <c r="AK174" s="69" t="s">
        <v>335</v>
      </c>
      <c r="AL174" s="70">
        <v>0.755</v>
      </c>
      <c r="AM174" s="70" t="s">
        <v>339</v>
      </c>
      <c r="AO174" s="2"/>
    </row>
    <row r="175" spans="1:41" ht="18.75" customHeight="1" thickBot="1" x14ac:dyDescent="0.45">
      <c r="A175" s="47" t="s">
        <v>250</v>
      </c>
      <c r="B175" s="38">
        <v>609382</v>
      </c>
      <c r="C175" s="48" t="s">
        <v>333</v>
      </c>
      <c r="D175" s="71">
        <v>206.74999999999997</v>
      </c>
      <c r="E175" s="72">
        <v>0</v>
      </c>
      <c r="F175" s="72">
        <v>0</v>
      </c>
      <c r="G175" s="72">
        <f t="shared" si="8"/>
        <v>206.74999999999997</v>
      </c>
      <c r="H175" s="73">
        <v>227.42499999999998</v>
      </c>
      <c r="I175" s="74">
        <f t="shared" si="9"/>
        <v>20.675000000000011</v>
      </c>
      <c r="J175" s="75">
        <v>3.6</v>
      </c>
      <c r="K175" s="76">
        <v>0</v>
      </c>
      <c r="L175" s="77">
        <v>4.4800000000000004</v>
      </c>
      <c r="M175" s="78">
        <f t="shared" si="10"/>
        <v>235.50499999999997</v>
      </c>
      <c r="N175" s="81">
        <v>0</v>
      </c>
      <c r="O175" s="79">
        <v>0</v>
      </c>
      <c r="P175" s="79">
        <f t="shared" si="11"/>
        <v>235.50499999999997</v>
      </c>
      <c r="Q175" s="58" t="s">
        <v>335</v>
      </c>
      <c r="R175" s="59" t="s">
        <v>349</v>
      </c>
      <c r="S175" s="60">
        <v>0</v>
      </c>
      <c r="T175" s="61" t="s">
        <v>335</v>
      </c>
      <c r="U175" s="61" t="s">
        <v>335</v>
      </c>
      <c r="V175" s="61" t="s">
        <v>335</v>
      </c>
      <c r="W175" s="61" t="s">
        <v>335</v>
      </c>
      <c r="X175" s="61" t="s">
        <v>335</v>
      </c>
      <c r="Y175" s="61" t="s">
        <v>349</v>
      </c>
      <c r="Z175" s="62">
        <v>0</v>
      </c>
      <c r="AA175" s="63" t="s">
        <v>339</v>
      </c>
      <c r="AB175" s="64">
        <v>1.1858800000000001E-2</v>
      </c>
      <c r="AC175" s="64" t="s">
        <v>339</v>
      </c>
      <c r="AD175" s="65">
        <v>7.3394824999999997E-2</v>
      </c>
      <c r="AE175" s="65" t="s">
        <v>339</v>
      </c>
      <c r="AF175" s="66">
        <v>6.5923300000000004E-2</v>
      </c>
      <c r="AG175" s="66" t="s">
        <v>339</v>
      </c>
      <c r="AH175" s="67">
        <v>1</v>
      </c>
      <c r="AI175" s="68" t="s">
        <v>339</v>
      </c>
      <c r="AJ175" s="69">
        <v>1.9263390000000002E-2</v>
      </c>
      <c r="AK175" s="69" t="s">
        <v>335</v>
      </c>
      <c r="AL175" s="70" t="s">
        <v>341</v>
      </c>
      <c r="AM175" s="70" t="s">
        <v>335</v>
      </c>
      <c r="AO175" s="2"/>
    </row>
    <row r="176" spans="1:41" ht="18.75" customHeight="1" thickBot="1" x14ac:dyDescent="0.45">
      <c r="A176" s="47" t="s">
        <v>89</v>
      </c>
      <c r="B176" s="38">
        <v>4478801</v>
      </c>
      <c r="C176" s="48" t="s">
        <v>333</v>
      </c>
      <c r="D176" s="71">
        <v>212.60999999999999</v>
      </c>
      <c r="E176" s="72">
        <v>13.67</v>
      </c>
      <c r="F176" s="72">
        <v>3</v>
      </c>
      <c r="G176" s="72">
        <f t="shared" si="8"/>
        <v>229.27999999999997</v>
      </c>
      <c r="H176" s="73">
        <v>235.53800000000001</v>
      </c>
      <c r="I176" s="74">
        <f t="shared" si="9"/>
        <v>22.928000000000026</v>
      </c>
      <c r="J176" s="75">
        <v>3.6</v>
      </c>
      <c r="K176" s="76">
        <v>0</v>
      </c>
      <c r="L176" s="77">
        <v>4.4800000000000004</v>
      </c>
      <c r="M176" s="78">
        <f t="shared" si="10"/>
        <v>243.61799999999999</v>
      </c>
      <c r="N176" s="78">
        <v>13.67</v>
      </c>
      <c r="O176" s="79">
        <v>5.4</v>
      </c>
      <c r="P176" s="79">
        <f t="shared" si="11"/>
        <v>262.68799999999999</v>
      </c>
      <c r="Q176" s="58" t="s">
        <v>339</v>
      </c>
      <c r="R176" s="59">
        <v>3</v>
      </c>
      <c r="S176" s="60">
        <v>5.4</v>
      </c>
      <c r="T176" s="61" t="s">
        <v>339</v>
      </c>
      <c r="U176" s="61" t="s">
        <v>335</v>
      </c>
      <c r="V176" s="61" t="s">
        <v>335</v>
      </c>
      <c r="W176" s="61" t="s">
        <v>335</v>
      </c>
      <c r="X176" s="61" t="s">
        <v>339</v>
      </c>
      <c r="Y176" s="61">
        <v>3</v>
      </c>
      <c r="Z176" s="62">
        <v>0</v>
      </c>
      <c r="AA176" s="63" t="s">
        <v>339</v>
      </c>
      <c r="AB176" s="64">
        <v>1.9534525E-2</v>
      </c>
      <c r="AC176" s="64" t="s">
        <v>339</v>
      </c>
      <c r="AD176" s="65">
        <v>0.10989705</v>
      </c>
      <c r="AE176" s="65" t="s">
        <v>335</v>
      </c>
      <c r="AF176" s="66">
        <v>8.5427924999999988E-2</v>
      </c>
      <c r="AG176" s="66" t="s">
        <v>335</v>
      </c>
      <c r="AH176" s="67">
        <v>0.97354742999999999</v>
      </c>
      <c r="AI176" s="68" t="s">
        <v>335</v>
      </c>
      <c r="AJ176" s="69">
        <v>2.240996E-2</v>
      </c>
      <c r="AK176" s="69" t="s">
        <v>335</v>
      </c>
      <c r="AL176" s="70">
        <v>0.84499999999999997</v>
      </c>
      <c r="AM176" s="70" t="s">
        <v>339</v>
      </c>
      <c r="AO176" s="2"/>
    </row>
    <row r="177" spans="1:41" ht="18.75" customHeight="1" thickBot="1" x14ac:dyDescent="0.45">
      <c r="A177" s="47" t="s">
        <v>90</v>
      </c>
      <c r="B177" s="38">
        <v>273031</v>
      </c>
      <c r="C177" s="48" t="s">
        <v>333</v>
      </c>
      <c r="D177" s="71">
        <v>219.92999999999998</v>
      </c>
      <c r="E177" s="72">
        <v>13.67</v>
      </c>
      <c r="F177" s="72">
        <v>2.4</v>
      </c>
      <c r="G177" s="72">
        <f t="shared" si="8"/>
        <v>235.99999999999997</v>
      </c>
      <c r="H177" s="73">
        <v>243.53</v>
      </c>
      <c r="I177" s="74">
        <f t="shared" si="9"/>
        <v>23.600000000000023</v>
      </c>
      <c r="J177" s="75">
        <v>3.6</v>
      </c>
      <c r="K177" s="76">
        <v>0</v>
      </c>
      <c r="L177" s="77">
        <v>4.4800000000000004</v>
      </c>
      <c r="M177" s="78">
        <f t="shared" si="10"/>
        <v>251.60999999999999</v>
      </c>
      <c r="N177" s="78">
        <v>13.67</v>
      </c>
      <c r="O177" s="79">
        <v>9</v>
      </c>
      <c r="P177" s="79">
        <f t="shared" si="11"/>
        <v>274.27999999999997</v>
      </c>
      <c r="Q177" s="58" t="s">
        <v>339</v>
      </c>
      <c r="R177" s="59">
        <v>5</v>
      </c>
      <c r="S177" s="60">
        <v>9</v>
      </c>
      <c r="T177" s="61" t="s">
        <v>339</v>
      </c>
      <c r="U177" s="61" t="s">
        <v>335</v>
      </c>
      <c r="V177" s="61" t="s">
        <v>335</v>
      </c>
      <c r="W177" s="61" t="s">
        <v>335</v>
      </c>
      <c r="X177" s="61" t="s">
        <v>339</v>
      </c>
      <c r="Y177" s="61">
        <v>5</v>
      </c>
      <c r="Z177" s="62">
        <v>0</v>
      </c>
      <c r="AA177" s="63" t="s">
        <v>339</v>
      </c>
      <c r="AB177" s="64">
        <v>4.6998874999999996E-2</v>
      </c>
      <c r="AC177" s="64" t="s">
        <v>335</v>
      </c>
      <c r="AD177" s="65">
        <v>7.1686849999999996E-2</v>
      </c>
      <c r="AE177" s="65" t="s">
        <v>339</v>
      </c>
      <c r="AF177" s="66">
        <v>0.105306975</v>
      </c>
      <c r="AG177" s="66" t="s">
        <v>335</v>
      </c>
      <c r="AH177" s="67">
        <v>0.98497337000000007</v>
      </c>
      <c r="AI177" s="68" t="s">
        <v>339</v>
      </c>
      <c r="AJ177" s="69">
        <v>4.9657399999999997E-3</v>
      </c>
      <c r="AK177" s="69" t="s">
        <v>339</v>
      </c>
      <c r="AL177" s="70">
        <v>0.76</v>
      </c>
      <c r="AM177" s="70" t="s">
        <v>339</v>
      </c>
      <c r="AO177" s="2"/>
    </row>
    <row r="178" spans="1:41" ht="18.75" customHeight="1" thickBot="1" x14ac:dyDescent="0.45">
      <c r="A178" s="47" t="s">
        <v>91</v>
      </c>
      <c r="B178" s="38">
        <v>4491009</v>
      </c>
      <c r="C178" s="48" t="s">
        <v>333</v>
      </c>
      <c r="D178" s="71">
        <v>211.34</v>
      </c>
      <c r="E178" s="72">
        <v>13.67</v>
      </c>
      <c r="F178" s="72">
        <v>3</v>
      </c>
      <c r="G178" s="72">
        <f t="shared" si="8"/>
        <v>228.01</v>
      </c>
      <c r="H178" s="73">
        <v>234.14100000000002</v>
      </c>
      <c r="I178" s="74">
        <f t="shared" si="9"/>
        <v>22.801000000000016</v>
      </c>
      <c r="J178" s="75">
        <v>3.6</v>
      </c>
      <c r="K178" s="76">
        <v>0</v>
      </c>
      <c r="L178" s="77">
        <v>4.4800000000000004</v>
      </c>
      <c r="M178" s="78">
        <f t="shared" si="10"/>
        <v>242.221</v>
      </c>
      <c r="N178" s="78">
        <v>13.67</v>
      </c>
      <c r="O178" s="79">
        <v>10.8</v>
      </c>
      <c r="P178" s="79">
        <f t="shared" si="11"/>
        <v>266.69099999999997</v>
      </c>
      <c r="Q178" s="58" t="s">
        <v>339</v>
      </c>
      <c r="R178" s="59">
        <v>6</v>
      </c>
      <c r="S178" s="60">
        <v>10.8</v>
      </c>
      <c r="T178" s="61" t="s">
        <v>339</v>
      </c>
      <c r="U178" s="61" t="s">
        <v>335</v>
      </c>
      <c r="V178" s="61" t="s">
        <v>335</v>
      </c>
      <c r="W178" s="61" t="s">
        <v>335</v>
      </c>
      <c r="X178" s="61" t="s">
        <v>339</v>
      </c>
      <c r="Y178" s="61">
        <v>6</v>
      </c>
      <c r="Z178" s="62">
        <v>0</v>
      </c>
      <c r="AA178" s="63" t="s">
        <v>339</v>
      </c>
      <c r="AB178" s="64">
        <v>2.0426749999999997E-2</v>
      </c>
      <c r="AC178" s="64" t="s">
        <v>339</v>
      </c>
      <c r="AD178" s="65">
        <v>9.4966624999999999E-2</v>
      </c>
      <c r="AE178" s="65" t="s">
        <v>339</v>
      </c>
      <c r="AF178" s="66">
        <v>5.7671625000000004E-2</v>
      </c>
      <c r="AG178" s="66" t="s">
        <v>339</v>
      </c>
      <c r="AH178" s="67">
        <v>1</v>
      </c>
      <c r="AI178" s="68" t="s">
        <v>339</v>
      </c>
      <c r="AJ178" s="69">
        <v>2.2739020000000002E-2</v>
      </c>
      <c r="AK178" s="69" t="s">
        <v>335</v>
      </c>
      <c r="AL178" s="70">
        <v>0.92500000000000004</v>
      </c>
      <c r="AM178" s="70" t="s">
        <v>339</v>
      </c>
      <c r="AO178" s="2"/>
    </row>
    <row r="179" spans="1:41" ht="18.75" customHeight="1" thickBot="1" x14ac:dyDescent="0.45">
      <c r="A179" s="47" t="s">
        <v>92</v>
      </c>
      <c r="B179" s="38">
        <v>9057706</v>
      </c>
      <c r="C179" s="48" t="s">
        <v>333</v>
      </c>
      <c r="D179" s="71">
        <v>223.57999999999998</v>
      </c>
      <c r="E179" s="72">
        <v>13.67</v>
      </c>
      <c r="F179" s="72">
        <v>1.8</v>
      </c>
      <c r="G179" s="72">
        <f t="shared" si="8"/>
        <v>239.04999999999998</v>
      </c>
      <c r="H179" s="73">
        <v>247.48499999999999</v>
      </c>
      <c r="I179" s="74">
        <f t="shared" si="9"/>
        <v>23.905000000000001</v>
      </c>
      <c r="J179" s="75">
        <v>3.6</v>
      </c>
      <c r="K179" s="76">
        <v>0</v>
      </c>
      <c r="L179" s="77">
        <v>4.4800000000000004</v>
      </c>
      <c r="M179" s="78">
        <f t="shared" si="10"/>
        <v>255.56499999999997</v>
      </c>
      <c r="N179" s="78">
        <v>13.67</v>
      </c>
      <c r="O179" s="79">
        <v>10.8</v>
      </c>
      <c r="P179" s="79">
        <f t="shared" si="11"/>
        <v>280.03499999999997</v>
      </c>
      <c r="Q179" s="58" t="s">
        <v>339</v>
      </c>
      <c r="R179" s="59">
        <v>6</v>
      </c>
      <c r="S179" s="60">
        <v>10.8</v>
      </c>
      <c r="T179" s="61" t="s">
        <v>339</v>
      </c>
      <c r="U179" s="61" t="s">
        <v>335</v>
      </c>
      <c r="V179" s="61" t="s">
        <v>335</v>
      </c>
      <c r="W179" s="61" t="s">
        <v>335</v>
      </c>
      <c r="X179" s="61" t="s">
        <v>339</v>
      </c>
      <c r="Y179" s="61">
        <v>6</v>
      </c>
      <c r="Z179" s="62">
        <v>0</v>
      </c>
      <c r="AA179" s="63" t="s">
        <v>339</v>
      </c>
      <c r="AB179" s="64">
        <v>9.1812500000000002E-3</v>
      </c>
      <c r="AC179" s="64" t="s">
        <v>339</v>
      </c>
      <c r="AD179" s="65">
        <v>0.12947865</v>
      </c>
      <c r="AE179" s="65" t="s">
        <v>335</v>
      </c>
      <c r="AF179" s="66">
        <v>2.9150924999999998E-2</v>
      </c>
      <c r="AG179" s="66" t="s">
        <v>339</v>
      </c>
      <c r="AH179" s="67">
        <v>1</v>
      </c>
      <c r="AI179" s="68" t="s">
        <v>339</v>
      </c>
      <c r="AJ179" s="69">
        <v>2.3578399999999999E-3</v>
      </c>
      <c r="AK179" s="69" t="s">
        <v>339</v>
      </c>
      <c r="AL179" s="70">
        <v>0.91</v>
      </c>
      <c r="AM179" s="70" t="s">
        <v>339</v>
      </c>
      <c r="AO179" s="2"/>
    </row>
    <row r="180" spans="1:41" ht="18.75" customHeight="1" thickBot="1" x14ac:dyDescent="0.45">
      <c r="A180" s="95" t="s">
        <v>313</v>
      </c>
      <c r="B180" s="38">
        <v>4478304</v>
      </c>
      <c r="C180" s="48" t="s">
        <v>333</v>
      </c>
      <c r="D180" s="71">
        <v>210.27</v>
      </c>
      <c r="E180" s="72">
        <v>13.67</v>
      </c>
      <c r="F180" s="72">
        <v>1.8</v>
      </c>
      <c r="G180" s="72">
        <f t="shared" si="8"/>
        <v>225.74</v>
      </c>
      <c r="H180" s="73">
        <v>232.84400000000002</v>
      </c>
      <c r="I180" s="74">
        <f t="shared" si="9"/>
        <v>22.574000000000012</v>
      </c>
      <c r="J180" s="75">
        <v>3.6</v>
      </c>
      <c r="K180" s="76">
        <v>0</v>
      </c>
      <c r="L180" s="77">
        <v>4.4800000000000004</v>
      </c>
      <c r="M180" s="78">
        <f t="shared" si="10"/>
        <v>240.92400000000001</v>
      </c>
      <c r="N180" s="78">
        <v>13.67</v>
      </c>
      <c r="O180" s="79">
        <v>0</v>
      </c>
      <c r="P180" s="79">
        <f t="shared" si="11"/>
        <v>254.59399999999999</v>
      </c>
      <c r="Q180" s="58" t="s">
        <v>335</v>
      </c>
      <c r="R180" s="59" t="s">
        <v>349</v>
      </c>
      <c r="S180" s="60">
        <v>0</v>
      </c>
      <c r="T180" s="61" t="s">
        <v>339</v>
      </c>
      <c r="U180" s="61" t="s">
        <v>339</v>
      </c>
      <c r="V180" s="61" t="s">
        <v>335</v>
      </c>
      <c r="W180" s="61" t="s">
        <v>335</v>
      </c>
      <c r="X180" s="61" t="s">
        <v>335</v>
      </c>
      <c r="Y180" s="61" t="s">
        <v>349</v>
      </c>
      <c r="Z180" s="62">
        <v>0</v>
      </c>
      <c r="AA180" s="63" t="s">
        <v>339</v>
      </c>
      <c r="AB180" s="64">
        <v>3.7699999999999997E-2</v>
      </c>
      <c r="AC180" s="64" t="s">
        <v>335</v>
      </c>
      <c r="AD180" s="65">
        <v>0.150969875</v>
      </c>
      <c r="AE180" s="65" t="s">
        <v>335</v>
      </c>
      <c r="AF180" s="66">
        <v>5.9017725E-2</v>
      </c>
      <c r="AG180" s="66" t="s">
        <v>339</v>
      </c>
      <c r="AH180" s="67">
        <v>0.99456521499999995</v>
      </c>
      <c r="AI180" s="68" t="s">
        <v>339</v>
      </c>
      <c r="AJ180" s="69">
        <v>2.6507030000000001E-2</v>
      </c>
      <c r="AK180" s="69" t="s">
        <v>335</v>
      </c>
      <c r="AL180" s="70" t="s">
        <v>340</v>
      </c>
      <c r="AM180" s="70" t="s">
        <v>335</v>
      </c>
      <c r="AO180" s="2"/>
    </row>
    <row r="181" spans="1:41" ht="18.75" customHeight="1" thickBot="1" x14ac:dyDescent="0.45">
      <c r="A181" s="47" t="s">
        <v>93</v>
      </c>
      <c r="B181" s="38">
        <v>7319100</v>
      </c>
      <c r="C181" s="48" t="s">
        <v>333</v>
      </c>
      <c r="D181" s="71">
        <v>208.3</v>
      </c>
      <c r="E181" s="72">
        <v>13.67</v>
      </c>
      <c r="F181" s="72">
        <v>2.4</v>
      </c>
      <c r="G181" s="72">
        <f t="shared" si="8"/>
        <v>224.37</v>
      </c>
      <c r="H181" s="73">
        <v>230.73700000000002</v>
      </c>
      <c r="I181" s="74">
        <f t="shared" si="9"/>
        <v>22.437000000000012</v>
      </c>
      <c r="J181" s="75">
        <v>3.6</v>
      </c>
      <c r="K181" s="76">
        <v>0</v>
      </c>
      <c r="L181" s="77">
        <v>4.4800000000000004</v>
      </c>
      <c r="M181" s="78">
        <f t="shared" si="10"/>
        <v>238.81700000000001</v>
      </c>
      <c r="N181" s="78">
        <v>13.67</v>
      </c>
      <c r="O181" s="79">
        <v>9</v>
      </c>
      <c r="P181" s="79">
        <f t="shared" si="11"/>
        <v>261.48699999999997</v>
      </c>
      <c r="Q181" s="58" t="s">
        <v>339</v>
      </c>
      <c r="R181" s="59">
        <v>5</v>
      </c>
      <c r="S181" s="60">
        <v>9</v>
      </c>
      <c r="T181" s="61" t="s">
        <v>339</v>
      </c>
      <c r="U181" s="61" t="s">
        <v>335</v>
      </c>
      <c r="V181" s="61" t="s">
        <v>335</v>
      </c>
      <c r="W181" s="61" t="s">
        <v>335</v>
      </c>
      <c r="X181" s="61" t="s">
        <v>339</v>
      </c>
      <c r="Y181" s="61">
        <v>5</v>
      </c>
      <c r="Z181" s="62">
        <v>0</v>
      </c>
      <c r="AA181" s="63" t="s">
        <v>339</v>
      </c>
      <c r="AB181" s="64">
        <v>1.14117E-2</v>
      </c>
      <c r="AC181" s="64" t="s">
        <v>339</v>
      </c>
      <c r="AD181" s="65">
        <v>6.7044549999999994E-2</v>
      </c>
      <c r="AE181" s="65" t="s">
        <v>339</v>
      </c>
      <c r="AF181" s="66">
        <v>4.5324649999999994E-2</v>
      </c>
      <c r="AG181" s="66" t="s">
        <v>339</v>
      </c>
      <c r="AH181" s="67">
        <v>0.99180273000000008</v>
      </c>
      <c r="AI181" s="68" t="s">
        <v>339</v>
      </c>
      <c r="AJ181" s="69">
        <v>1.6238600000000002E-2</v>
      </c>
      <c r="AK181" s="69" t="s">
        <v>335</v>
      </c>
      <c r="AL181" s="70">
        <v>0.64500000000000002</v>
      </c>
      <c r="AM181" s="70" t="s">
        <v>335</v>
      </c>
      <c r="AO181" s="2"/>
    </row>
    <row r="182" spans="1:41" ht="18.75" customHeight="1" thickBot="1" x14ac:dyDescent="0.45">
      <c r="A182" s="82" t="s">
        <v>374</v>
      </c>
      <c r="B182" s="38">
        <v>786713</v>
      </c>
      <c r="C182" s="48" t="s">
        <v>333</v>
      </c>
      <c r="D182" s="71">
        <v>191.35999999999999</v>
      </c>
      <c r="E182" s="72">
        <v>13.67</v>
      </c>
      <c r="F182" s="72">
        <v>1.8</v>
      </c>
      <c r="G182" s="72">
        <f t="shared" si="8"/>
        <v>206.82999999999998</v>
      </c>
      <c r="H182" s="73">
        <v>212.04300000000001</v>
      </c>
      <c r="I182" s="74">
        <f t="shared" si="9"/>
        <v>20.683000000000021</v>
      </c>
      <c r="J182" s="75">
        <v>3.6</v>
      </c>
      <c r="K182" s="76">
        <v>0</v>
      </c>
      <c r="L182" s="77">
        <v>4.4800000000000004</v>
      </c>
      <c r="M182" s="78">
        <f t="shared" si="10"/>
        <v>220.12299999999999</v>
      </c>
      <c r="N182" s="78">
        <v>13.67</v>
      </c>
      <c r="O182" s="79">
        <v>7.2</v>
      </c>
      <c r="P182" s="79">
        <f t="shared" si="11"/>
        <v>240.99299999999997</v>
      </c>
      <c r="Q182" s="58" t="s">
        <v>339</v>
      </c>
      <c r="R182" s="59">
        <v>4</v>
      </c>
      <c r="S182" s="60">
        <v>7.2</v>
      </c>
      <c r="T182" s="61" t="s">
        <v>339</v>
      </c>
      <c r="U182" s="61" t="s">
        <v>335</v>
      </c>
      <c r="V182" s="61" t="s">
        <v>335</v>
      </c>
      <c r="W182" s="61" t="s">
        <v>335</v>
      </c>
      <c r="X182" s="61" t="s">
        <v>339</v>
      </c>
      <c r="Y182" s="61">
        <v>4</v>
      </c>
      <c r="Z182" s="62">
        <v>0</v>
      </c>
      <c r="AA182" s="63" t="s">
        <v>339</v>
      </c>
      <c r="AB182" s="64">
        <v>1.9490275000000001E-2</v>
      </c>
      <c r="AC182" s="64" t="s">
        <v>339</v>
      </c>
      <c r="AD182" s="65">
        <v>2.0238324999999998E-2</v>
      </c>
      <c r="AE182" s="65" t="s">
        <v>339</v>
      </c>
      <c r="AF182" s="66">
        <v>6.4042324999999997E-2</v>
      </c>
      <c r="AG182" s="66" t="s">
        <v>339</v>
      </c>
      <c r="AH182" s="67">
        <v>0.91549856499999982</v>
      </c>
      <c r="AI182" s="68" t="s">
        <v>335</v>
      </c>
      <c r="AJ182" s="69">
        <v>2.188228E-2</v>
      </c>
      <c r="AK182" s="69" t="s">
        <v>335</v>
      </c>
      <c r="AL182" s="70" t="s">
        <v>340</v>
      </c>
      <c r="AM182" s="70" t="s">
        <v>335</v>
      </c>
      <c r="AO182" s="2"/>
    </row>
    <row r="183" spans="1:41" ht="18.75" customHeight="1" thickBot="1" x14ac:dyDescent="0.45">
      <c r="A183" s="47" t="s">
        <v>94</v>
      </c>
      <c r="B183" s="38">
        <v>8749001</v>
      </c>
      <c r="C183" s="48" t="s">
        <v>333</v>
      </c>
      <c r="D183" s="71">
        <v>222.89</v>
      </c>
      <c r="E183" s="72">
        <v>13.67</v>
      </c>
      <c r="F183" s="72">
        <v>2.4</v>
      </c>
      <c r="G183" s="72">
        <f t="shared" si="8"/>
        <v>238.95999999999998</v>
      </c>
      <c r="H183" s="73">
        <v>246.786</v>
      </c>
      <c r="I183" s="74">
        <f t="shared" si="9"/>
        <v>23.896000000000015</v>
      </c>
      <c r="J183" s="75">
        <v>3.6</v>
      </c>
      <c r="K183" s="76">
        <v>0</v>
      </c>
      <c r="L183" s="77">
        <v>4.4800000000000004</v>
      </c>
      <c r="M183" s="78">
        <f t="shared" si="10"/>
        <v>254.86599999999999</v>
      </c>
      <c r="N183" s="78">
        <v>13.67</v>
      </c>
      <c r="O183" s="79">
        <v>7.2</v>
      </c>
      <c r="P183" s="79">
        <f t="shared" si="11"/>
        <v>275.73599999999999</v>
      </c>
      <c r="Q183" s="58" t="s">
        <v>339</v>
      </c>
      <c r="R183" s="59">
        <v>4</v>
      </c>
      <c r="S183" s="60">
        <v>7.2</v>
      </c>
      <c r="T183" s="61" t="s">
        <v>339</v>
      </c>
      <c r="U183" s="61" t="s">
        <v>335</v>
      </c>
      <c r="V183" s="61" t="s">
        <v>335</v>
      </c>
      <c r="W183" s="61" t="s">
        <v>335</v>
      </c>
      <c r="X183" s="61" t="s">
        <v>339</v>
      </c>
      <c r="Y183" s="61">
        <v>4</v>
      </c>
      <c r="Z183" s="62">
        <v>0</v>
      </c>
      <c r="AA183" s="63" t="s">
        <v>339</v>
      </c>
      <c r="AB183" s="64">
        <v>9.060145E-2</v>
      </c>
      <c r="AC183" s="64" t="s">
        <v>335</v>
      </c>
      <c r="AD183" s="65">
        <v>0.19742347500000001</v>
      </c>
      <c r="AE183" s="65" t="s">
        <v>335</v>
      </c>
      <c r="AF183" s="66">
        <v>9.5600450000000003E-2</v>
      </c>
      <c r="AG183" s="66" t="s">
        <v>335</v>
      </c>
      <c r="AH183" s="67">
        <v>0.9954954949999999</v>
      </c>
      <c r="AI183" s="68" t="s">
        <v>339</v>
      </c>
      <c r="AJ183" s="69">
        <v>1.480412E-2</v>
      </c>
      <c r="AK183" s="69" t="s">
        <v>339</v>
      </c>
      <c r="AL183" s="70">
        <v>0.81</v>
      </c>
      <c r="AM183" s="70" t="s">
        <v>339</v>
      </c>
      <c r="AO183" s="2"/>
    </row>
    <row r="184" spans="1:41" ht="18.75" customHeight="1" thickBot="1" x14ac:dyDescent="0.45">
      <c r="A184" s="47" t="s">
        <v>95</v>
      </c>
      <c r="B184" s="86">
        <v>680176</v>
      </c>
      <c r="C184" s="48" t="s">
        <v>333</v>
      </c>
      <c r="D184" s="71">
        <v>204.39</v>
      </c>
      <c r="E184" s="72">
        <v>13.67</v>
      </c>
      <c r="F184" s="72">
        <v>1.2</v>
      </c>
      <c r="G184" s="72">
        <f t="shared" si="8"/>
        <v>219.25999999999996</v>
      </c>
      <c r="H184" s="73">
        <v>226.316</v>
      </c>
      <c r="I184" s="74">
        <f t="shared" si="9"/>
        <v>21.926000000000016</v>
      </c>
      <c r="J184" s="75">
        <v>3.6</v>
      </c>
      <c r="K184" s="76">
        <v>0</v>
      </c>
      <c r="L184" s="77">
        <v>4.4800000000000004</v>
      </c>
      <c r="M184" s="78">
        <f t="shared" si="10"/>
        <v>234.39599999999999</v>
      </c>
      <c r="N184" s="78">
        <v>13.67</v>
      </c>
      <c r="O184" s="79">
        <v>7.2</v>
      </c>
      <c r="P184" s="79">
        <f t="shared" si="11"/>
        <v>255.26599999999996</v>
      </c>
      <c r="Q184" s="58" t="s">
        <v>339</v>
      </c>
      <c r="R184" s="59">
        <v>4</v>
      </c>
      <c r="S184" s="60">
        <v>7.2</v>
      </c>
      <c r="T184" s="61" t="s">
        <v>339</v>
      </c>
      <c r="U184" s="61" t="s">
        <v>335</v>
      </c>
      <c r="V184" s="61" t="s">
        <v>335</v>
      </c>
      <c r="W184" s="61" t="s">
        <v>335</v>
      </c>
      <c r="X184" s="61" t="s">
        <v>339</v>
      </c>
      <c r="Y184" s="61">
        <v>4</v>
      </c>
      <c r="Z184" s="62">
        <v>3.6822300000000002E-2</v>
      </c>
      <c r="AA184" s="63" t="s">
        <v>335</v>
      </c>
      <c r="AB184" s="64">
        <v>9.1491000000000003E-3</v>
      </c>
      <c r="AC184" s="64" t="s">
        <v>339</v>
      </c>
      <c r="AD184" s="65">
        <v>0.15091415</v>
      </c>
      <c r="AE184" s="65" t="s">
        <v>335</v>
      </c>
      <c r="AF184" s="66">
        <v>5.3104474999999998E-2</v>
      </c>
      <c r="AG184" s="66" t="s">
        <v>339</v>
      </c>
      <c r="AH184" s="67">
        <v>1</v>
      </c>
      <c r="AI184" s="68" t="s">
        <v>339</v>
      </c>
      <c r="AJ184" s="69">
        <v>2.08303E-2</v>
      </c>
      <c r="AK184" s="69" t="s">
        <v>335</v>
      </c>
      <c r="AL184" s="70">
        <v>0.76</v>
      </c>
      <c r="AM184" s="70" t="s">
        <v>339</v>
      </c>
      <c r="AO184" s="2"/>
    </row>
    <row r="185" spans="1:41" ht="18.75" customHeight="1" thickBot="1" x14ac:dyDescent="0.45">
      <c r="A185" s="47" t="s">
        <v>96</v>
      </c>
      <c r="B185" s="38">
        <v>4477201</v>
      </c>
      <c r="C185" s="48" t="s">
        <v>333</v>
      </c>
      <c r="D185" s="71">
        <v>219.95</v>
      </c>
      <c r="E185" s="72">
        <v>13.67</v>
      </c>
      <c r="F185" s="72">
        <v>1.8</v>
      </c>
      <c r="G185" s="72">
        <f t="shared" si="8"/>
        <v>235.42</v>
      </c>
      <c r="H185" s="73">
        <v>243.49199999999999</v>
      </c>
      <c r="I185" s="74">
        <f t="shared" si="9"/>
        <v>23.542000000000002</v>
      </c>
      <c r="J185" s="75">
        <v>3.6</v>
      </c>
      <c r="K185" s="76">
        <v>0</v>
      </c>
      <c r="L185" s="77">
        <v>4.4800000000000004</v>
      </c>
      <c r="M185" s="78">
        <f t="shared" si="10"/>
        <v>251.57199999999997</v>
      </c>
      <c r="N185" s="78">
        <v>13.67</v>
      </c>
      <c r="O185" s="79">
        <v>0</v>
      </c>
      <c r="P185" s="79">
        <f t="shared" si="11"/>
        <v>265.24199999999996</v>
      </c>
      <c r="Q185" s="58" t="s">
        <v>335</v>
      </c>
      <c r="R185" s="59" t="s">
        <v>349</v>
      </c>
      <c r="S185" s="60">
        <v>0</v>
      </c>
      <c r="T185" s="61" t="s">
        <v>335</v>
      </c>
      <c r="U185" s="61" t="s">
        <v>335</v>
      </c>
      <c r="V185" s="61" t="s">
        <v>335</v>
      </c>
      <c r="W185" s="61" t="s">
        <v>335</v>
      </c>
      <c r="X185" s="61" t="s">
        <v>335</v>
      </c>
      <c r="Y185" s="61" t="s">
        <v>349</v>
      </c>
      <c r="Z185" s="62">
        <v>0</v>
      </c>
      <c r="AA185" s="63" t="s">
        <v>339</v>
      </c>
      <c r="AB185" s="64">
        <v>4.7618999999999995E-2</v>
      </c>
      <c r="AC185" s="64" t="s">
        <v>335</v>
      </c>
      <c r="AD185" s="65">
        <v>0.2</v>
      </c>
      <c r="AE185" s="65" t="s">
        <v>335</v>
      </c>
      <c r="AF185" s="66" t="s">
        <v>356</v>
      </c>
      <c r="AG185" s="66" t="s">
        <v>356</v>
      </c>
      <c r="AH185" s="67">
        <v>1</v>
      </c>
      <c r="AI185" s="68" t="s">
        <v>339</v>
      </c>
      <c r="AJ185" s="69">
        <v>2.700729E-2</v>
      </c>
      <c r="AK185" s="69" t="s">
        <v>335</v>
      </c>
      <c r="AL185" s="70" t="s">
        <v>341</v>
      </c>
      <c r="AM185" s="70" t="s">
        <v>335</v>
      </c>
    </row>
    <row r="186" spans="1:41" ht="18.75" customHeight="1" thickBot="1" x14ac:dyDescent="0.45">
      <c r="A186" s="47" t="s">
        <v>97</v>
      </c>
      <c r="B186" s="38">
        <v>4490509</v>
      </c>
      <c r="C186" s="48" t="s">
        <v>333</v>
      </c>
      <c r="D186" s="71">
        <v>209.01</v>
      </c>
      <c r="E186" s="72">
        <v>13.67</v>
      </c>
      <c r="F186" s="72">
        <v>1.2</v>
      </c>
      <c r="G186" s="72">
        <f t="shared" si="8"/>
        <v>223.87999999999997</v>
      </c>
      <c r="H186" s="73">
        <v>231.398</v>
      </c>
      <c r="I186" s="74">
        <f t="shared" si="9"/>
        <v>22.388000000000005</v>
      </c>
      <c r="J186" s="75">
        <v>3.6</v>
      </c>
      <c r="K186" s="76">
        <v>0</v>
      </c>
      <c r="L186" s="77">
        <v>4.4800000000000004</v>
      </c>
      <c r="M186" s="78">
        <f t="shared" si="10"/>
        <v>239.47799999999998</v>
      </c>
      <c r="N186" s="78">
        <v>13.67</v>
      </c>
      <c r="O186" s="79">
        <v>0</v>
      </c>
      <c r="P186" s="79">
        <f t="shared" si="11"/>
        <v>253.14799999999997</v>
      </c>
      <c r="Q186" s="58" t="s">
        <v>335</v>
      </c>
      <c r="R186" s="59" t="s">
        <v>349</v>
      </c>
      <c r="S186" s="60">
        <v>0</v>
      </c>
      <c r="T186" s="61" t="s">
        <v>339</v>
      </c>
      <c r="U186" s="61" t="s">
        <v>335</v>
      </c>
      <c r="V186" s="61" t="s">
        <v>339</v>
      </c>
      <c r="W186" s="61" t="s">
        <v>335</v>
      </c>
      <c r="X186" s="61" t="s">
        <v>335</v>
      </c>
      <c r="Y186" s="61" t="s">
        <v>349</v>
      </c>
      <c r="Z186" s="62">
        <v>0</v>
      </c>
      <c r="AA186" s="63" t="s">
        <v>339</v>
      </c>
      <c r="AB186" s="64">
        <v>1.3580699999999999E-2</v>
      </c>
      <c r="AC186" s="64" t="s">
        <v>339</v>
      </c>
      <c r="AD186" s="65">
        <v>6.4253599999999994E-2</v>
      </c>
      <c r="AE186" s="65" t="s">
        <v>339</v>
      </c>
      <c r="AF186" s="66">
        <v>5.7943999999999996E-2</v>
      </c>
      <c r="AG186" s="66" t="s">
        <v>339</v>
      </c>
      <c r="AH186" s="67">
        <v>0.99545454499999997</v>
      </c>
      <c r="AI186" s="68" t="s">
        <v>339</v>
      </c>
      <c r="AJ186" s="69">
        <v>2.2173479999999999E-2</v>
      </c>
      <c r="AK186" s="69" t="s">
        <v>335</v>
      </c>
      <c r="AL186" s="70">
        <v>0.83499999999999996</v>
      </c>
      <c r="AM186" s="70" t="s">
        <v>339</v>
      </c>
    </row>
    <row r="187" spans="1:41" ht="18.75" customHeight="1" thickBot="1" x14ac:dyDescent="0.45">
      <c r="A187" s="47" t="s">
        <v>98</v>
      </c>
      <c r="B187" s="86">
        <v>4497007</v>
      </c>
      <c r="C187" s="48" t="s">
        <v>333</v>
      </c>
      <c r="D187" s="71">
        <v>201.64</v>
      </c>
      <c r="E187" s="72">
        <v>13.67</v>
      </c>
      <c r="F187" s="72">
        <v>1.8</v>
      </c>
      <c r="G187" s="72">
        <f t="shared" si="8"/>
        <v>217.10999999999999</v>
      </c>
      <c r="H187" s="73">
        <v>223.351</v>
      </c>
      <c r="I187" s="74">
        <f t="shared" si="9"/>
        <v>21.711000000000013</v>
      </c>
      <c r="J187" s="75">
        <v>3.6</v>
      </c>
      <c r="K187" s="76">
        <v>0</v>
      </c>
      <c r="L187" s="77">
        <v>4.4800000000000004</v>
      </c>
      <c r="M187" s="78">
        <f t="shared" si="10"/>
        <v>231.43099999999998</v>
      </c>
      <c r="N187" s="78">
        <v>13.67</v>
      </c>
      <c r="O187" s="79">
        <v>7.2</v>
      </c>
      <c r="P187" s="79">
        <f t="shared" si="11"/>
        <v>252.30099999999996</v>
      </c>
      <c r="Q187" s="58" t="s">
        <v>339</v>
      </c>
      <c r="R187" s="59">
        <v>4</v>
      </c>
      <c r="S187" s="60">
        <v>7.2</v>
      </c>
      <c r="T187" s="61" t="s">
        <v>339</v>
      </c>
      <c r="U187" s="61" t="s">
        <v>335</v>
      </c>
      <c r="V187" s="61" t="s">
        <v>335</v>
      </c>
      <c r="W187" s="61" t="s">
        <v>335</v>
      </c>
      <c r="X187" s="61" t="s">
        <v>339</v>
      </c>
      <c r="Y187" s="61">
        <v>4</v>
      </c>
      <c r="Z187" s="62">
        <v>0</v>
      </c>
      <c r="AA187" s="63" t="s">
        <v>339</v>
      </c>
      <c r="AB187" s="64">
        <v>2.4013474999999999E-2</v>
      </c>
      <c r="AC187" s="64" t="s">
        <v>339</v>
      </c>
      <c r="AD187" s="65">
        <v>0.14433650000000001</v>
      </c>
      <c r="AE187" s="65" t="s">
        <v>335</v>
      </c>
      <c r="AF187" s="66">
        <v>0.101809075</v>
      </c>
      <c r="AG187" s="66" t="s">
        <v>335</v>
      </c>
      <c r="AH187" s="67">
        <v>0.99500000000000011</v>
      </c>
      <c r="AI187" s="68" t="s">
        <v>339</v>
      </c>
      <c r="AJ187" s="69">
        <v>2.3147669999999999E-2</v>
      </c>
      <c r="AK187" s="69" t="s">
        <v>335</v>
      </c>
      <c r="AL187" s="70">
        <v>0.98</v>
      </c>
      <c r="AM187" s="70" t="s">
        <v>339</v>
      </c>
    </row>
    <row r="188" spans="1:41" ht="18.75" customHeight="1" thickBot="1" x14ac:dyDescent="0.45">
      <c r="A188" s="47" t="s">
        <v>274</v>
      </c>
      <c r="B188" s="38">
        <v>485713</v>
      </c>
      <c r="C188" s="48" t="s">
        <v>333</v>
      </c>
      <c r="D188" s="96">
        <v>214.22</v>
      </c>
      <c r="E188" s="72">
        <v>13.67</v>
      </c>
      <c r="F188" s="72">
        <v>2.4</v>
      </c>
      <c r="G188" s="72">
        <f t="shared" si="8"/>
        <v>230.29</v>
      </c>
      <c r="H188" s="73">
        <v>237.24900000000002</v>
      </c>
      <c r="I188" s="74">
        <f t="shared" si="9"/>
        <v>23.029000000000025</v>
      </c>
      <c r="J188" s="75">
        <v>3.6</v>
      </c>
      <c r="K188" s="76">
        <v>0</v>
      </c>
      <c r="L188" s="77">
        <v>4.4800000000000004</v>
      </c>
      <c r="M188" s="78">
        <f t="shared" si="10"/>
        <v>245.32900000000001</v>
      </c>
      <c r="N188" s="78">
        <v>13.67</v>
      </c>
      <c r="O188" s="79">
        <v>0</v>
      </c>
      <c r="P188" s="79">
        <f t="shared" si="11"/>
        <v>258.99900000000002</v>
      </c>
      <c r="Q188" s="58" t="s">
        <v>335</v>
      </c>
      <c r="R188" s="59" t="s">
        <v>349</v>
      </c>
      <c r="S188" s="60">
        <v>0</v>
      </c>
      <c r="T188" s="61" t="s">
        <v>339</v>
      </c>
      <c r="U188" s="61" t="s">
        <v>335</v>
      </c>
      <c r="V188" s="61" t="s">
        <v>339</v>
      </c>
      <c r="W188" s="61" t="s">
        <v>335</v>
      </c>
      <c r="X188" s="61" t="s">
        <v>335</v>
      </c>
      <c r="Y188" s="61" t="s">
        <v>349</v>
      </c>
      <c r="Z188" s="62">
        <v>0</v>
      </c>
      <c r="AA188" s="63" t="s">
        <v>339</v>
      </c>
      <c r="AB188" s="64">
        <v>1.159025E-2</v>
      </c>
      <c r="AC188" s="64" t="s">
        <v>339</v>
      </c>
      <c r="AD188" s="65">
        <v>0.1005891</v>
      </c>
      <c r="AE188" s="65" t="s">
        <v>339</v>
      </c>
      <c r="AF188" s="66">
        <v>0.25463195</v>
      </c>
      <c r="AG188" s="66" t="s">
        <v>335</v>
      </c>
      <c r="AH188" s="67">
        <v>0.99324324499999994</v>
      </c>
      <c r="AI188" s="68" t="s">
        <v>339</v>
      </c>
      <c r="AJ188" s="69">
        <v>2.380113E-2</v>
      </c>
      <c r="AK188" s="69" t="s">
        <v>335</v>
      </c>
      <c r="AL188" s="70" t="s">
        <v>340</v>
      </c>
      <c r="AM188" s="70" t="s">
        <v>335</v>
      </c>
    </row>
    <row r="189" spans="1:41" ht="18.75" customHeight="1" thickBot="1" x14ac:dyDescent="0.45">
      <c r="A189" s="47" t="s">
        <v>99</v>
      </c>
      <c r="B189" s="38">
        <v>4489306</v>
      </c>
      <c r="C189" s="48" t="s">
        <v>333</v>
      </c>
      <c r="D189" s="71">
        <v>199.21</v>
      </c>
      <c r="E189" s="72">
        <v>13.67</v>
      </c>
      <c r="F189" s="72">
        <v>0.6</v>
      </c>
      <c r="G189" s="72">
        <f t="shared" si="8"/>
        <v>213.48</v>
      </c>
      <c r="H189" s="73">
        <v>220.55800000000002</v>
      </c>
      <c r="I189" s="74">
        <f t="shared" si="9"/>
        <v>21.348000000000013</v>
      </c>
      <c r="J189" s="75">
        <v>3.6</v>
      </c>
      <c r="K189" s="76">
        <v>0</v>
      </c>
      <c r="L189" s="77">
        <v>4.4800000000000004</v>
      </c>
      <c r="M189" s="78">
        <f t="shared" si="10"/>
        <v>228.63800000000001</v>
      </c>
      <c r="N189" s="78">
        <v>13.67</v>
      </c>
      <c r="O189" s="79">
        <v>0</v>
      </c>
      <c r="P189" s="79">
        <f t="shared" si="11"/>
        <v>242.30799999999999</v>
      </c>
      <c r="Q189" s="58" t="s">
        <v>335</v>
      </c>
      <c r="R189" s="59" t="s">
        <v>349</v>
      </c>
      <c r="S189" s="60">
        <v>0</v>
      </c>
      <c r="T189" s="61" t="s">
        <v>339</v>
      </c>
      <c r="U189" s="61" t="s">
        <v>335</v>
      </c>
      <c r="V189" s="61" t="s">
        <v>339</v>
      </c>
      <c r="W189" s="61" t="s">
        <v>335</v>
      </c>
      <c r="X189" s="61" t="s">
        <v>335</v>
      </c>
      <c r="Y189" s="61" t="s">
        <v>349</v>
      </c>
      <c r="Z189" s="62">
        <v>0</v>
      </c>
      <c r="AA189" s="63" t="s">
        <v>339</v>
      </c>
      <c r="AB189" s="64">
        <v>5.8856250000000002E-3</v>
      </c>
      <c r="AC189" s="64" t="s">
        <v>339</v>
      </c>
      <c r="AD189" s="65">
        <v>0.10220057500000002</v>
      </c>
      <c r="AE189" s="65" t="s">
        <v>339</v>
      </c>
      <c r="AF189" s="66">
        <v>0.148565425</v>
      </c>
      <c r="AG189" s="66" t="s">
        <v>335</v>
      </c>
      <c r="AH189" s="67">
        <v>0.96433363500000002</v>
      </c>
      <c r="AI189" s="68" t="s">
        <v>335</v>
      </c>
      <c r="AJ189" s="69">
        <v>1.7782880000000001E-2</v>
      </c>
      <c r="AK189" s="69" t="s">
        <v>335</v>
      </c>
      <c r="AL189" s="70" t="s">
        <v>340</v>
      </c>
      <c r="AM189" s="70" t="s">
        <v>335</v>
      </c>
    </row>
    <row r="190" spans="1:41" ht="18.75" customHeight="1" thickBot="1" x14ac:dyDescent="0.45">
      <c r="A190" s="47" t="s">
        <v>235</v>
      </c>
      <c r="B190" s="48">
        <v>896977</v>
      </c>
      <c r="C190" s="48" t="s">
        <v>333</v>
      </c>
      <c r="D190" s="71">
        <v>222.02</v>
      </c>
      <c r="E190" s="72">
        <v>13.67</v>
      </c>
      <c r="F190" s="72">
        <v>0</v>
      </c>
      <c r="G190" s="72">
        <f t="shared" si="8"/>
        <v>235.69</v>
      </c>
      <c r="H190" s="73">
        <v>245.58900000000003</v>
      </c>
      <c r="I190" s="74">
        <f t="shared" si="9"/>
        <v>23.569000000000017</v>
      </c>
      <c r="J190" s="75">
        <v>3.6</v>
      </c>
      <c r="K190" s="76">
        <v>0</v>
      </c>
      <c r="L190" s="77">
        <v>4.4800000000000004</v>
      </c>
      <c r="M190" s="78">
        <f t="shared" si="10"/>
        <v>253.66900000000001</v>
      </c>
      <c r="N190" s="78">
        <v>13.67</v>
      </c>
      <c r="O190" s="79">
        <v>9</v>
      </c>
      <c r="P190" s="79">
        <f t="shared" si="11"/>
        <v>276.339</v>
      </c>
      <c r="Q190" s="58" t="s">
        <v>339</v>
      </c>
      <c r="R190" s="59">
        <v>5</v>
      </c>
      <c r="S190" s="60">
        <v>9</v>
      </c>
      <c r="T190" s="61" t="s">
        <v>339</v>
      </c>
      <c r="U190" s="61" t="s">
        <v>335</v>
      </c>
      <c r="V190" s="61" t="s">
        <v>335</v>
      </c>
      <c r="W190" s="61" t="s">
        <v>335</v>
      </c>
      <c r="X190" s="61" t="s">
        <v>339</v>
      </c>
      <c r="Y190" s="61">
        <v>5</v>
      </c>
      <c r="Z190" s="62">
        <v>0</v>
      </c>
      <c r="AA190" s="63" t="s">
        <v>339</v>
      </c>
      <c r="AB190" s="64">
        <v>1.6425574999999998E-2</v>
      </c>
      <c r="AC190" s="64" t="s">
        <v>339</v>
      </c>
      <c r="AD190" s="65">
        <v>4.0906699999999997E-2</v>
      </c>
      <c r="AE190" s="65" t="s">
        <v>339</v>
      </c>
      <c r="AF190" s="66">
        <v>0.150321225</v>
      </c>
      <c r="AG190" s="66" t="s">
        <v>335</v>
      </c>
      <c r="AH190" s="67">
        <v>0.86245097999999998</v>
      </c>
      <c r="AI190" s="68" t="s">
        <v>335</v>
      </c>
      <c r="AJ190" s="69">
        <v>1.0692680000000001E-2</v>
      </c>
      <c r="AK190" s="69" t="s">
        <v>339</v>
      </c>
      <c r="AL190" s="70">
        <v>0.77500000000000002</v>
      </c>
      <c r="AM190" s="70" t="s">
        <v>339</v>
      </c>
    </row>
    <row r="191" spans="1:41" ht="18.75" customHeight="1" thickBot="1" x14ac:dyDescent="0.45">
      <c r="A191" s="47" t="s">
        <v>100</v>
      </c>
      <c r="B191" s="38">
        <v>280917</v>
      </c>
      <c r="C191" s="48" t="s">
        <v>333</v>
      </c>
      <c r="D191" s="71">
        <v>192.99</v>
      </c>
      <c r="E191" s="72">
        <v>13.67</v>
      </c>
      <c r="F191" s="72">
        <v>1.8</v>
      </c>
      <c r="G191" s="72">
        <f t="shared" si="8"/>
        <v>208.46</v>
      </c>
      <c r="H191" s="73">
        <v>213.83600000000001</v>
      </c>
      <c r="I191" s="74">
        <f t="shared" si="9"/>
        <v>20.846000000000004</v>
      </c>
      <c r="J191" s="75">
        <v>3.6</v>
      </c>
      <c r="K191" s="76">
        <v>0</v>
      </c>
      <c r="L191" s="77">
        <v>4.4800000000000004</v>
      </c>
      <c r="M191" s="78">
        <f t="shared" si="10"/>
        <v>221.916</v>
      </c>
      <c r="N191" s="78">
        <v>13.67</v>
      </c>
      <c r="O191" s="79">
        <v>5.4</v>
      </c>
      <c r="P191" s="79">
        <f t="shared" si="11"/>
        <v>240.98599999999999</v>
      </c>
      <c r="Q191" s="58" t="s">
        <v>339</v>
      </c>
      <c r="R191" s="59">
        <v>3</v>
      </c>
      <c r="S191" s="60">
        <v>5.4</v>
      </c>
      <c r="T191" s="61" t="s">
        <v>339</v>
      </c>
      <c r="U191" s="61" t="s">
        <v>335</v>
      </c>
      <c r="V191" s="61" t="s">
        <v>335</v>
      </c>
      <c r="W191" s="61" t="s">
        <v>335</v>
      </c>
      <c r="X191" s="61" t="s">
        <v>339</v>
      </c>
      <c r="Y191" s="61">
        <v>3</v>
      </c>
      <c r="Z191" s="62">
        <v>0</v>
      </c>
      <c r="AA191" s="63" t="s">
        <v>339</v>
      </c>
      <c r="AB191" s="64">
        <v>3.6493600000000001E-2</v>
      </c>
      <c r="AC191" s="64" t="s">
        <v>335</v>
      </c>
      <c r="AD191" s="65">
        <v>0.16950512500000001</v>
      </c>
      <c r="AE191" s="65" t="s">
        <v>335</v>
      </c>
      <c r="AF191" s="66">
        <v>9.4066899999999995E-2</v>
      </c>
      <c r="AG191" s="66" t="s">
        <v>335</v>
      </c>
      <c r="AH191" s="67">
        <v>0.98924730999999999</v>
      </c>
      <c r="AI191" s="68" t="s">
        <v>339</v>
      </c>
      <c r="AJ191" s="69">
        <v>2.3249050000000004E-2</v>
      </c>
      <c r="AK191" s="69" t="s">
        <v>335</v>
      </c>
      <c r="AL191" s="70">
        <v>0.75</v>
      </c>
      <c r="AM191" s="70" t="s">
        <v>339</v>
      </c>
    </row>
    <row r="192" spans="1:41" ht="18.75" customHeight="1" thickBot="1" x14ac:dyDescent="0.45">
      <c r="A192" s="47" t="s">
        <v>101</v>
      </c>
      <c r="B192" s="38">
        <v>4493605</v>
      </c>
      <c r="C192" s="48" t="s">
        <v>333</v>
      </c>
      <c r="D192" s="71">
        <v>208.03</v>
      </c>
      <c r="E192" s="72">
        <v>13.67</v>
      </c>
      <c r="F192" s="72">
        <v>1.8</v>
      </c>
      <c r="G192" s="72">
        <f t="shared" si="8"/>
        <v>223.5</v>
      </c>
      <c r="H192" s="73">
        <v>230.38000000000002</v>
      </c>
      <c r="I192" s="74">
        <f t="shared" si="9"/>
        <v>22.350000000000023</v>
      </c>
      <c r="J192" s="75">
        <v>3.6</v>
      </c>
      <c r="K192" s="76">
        <v>0</v>
      </c>
      <c r="L192" s="77">
        <v>4.4800000000000004</v>
      </c>
      <c r="M192" s="78">
        <f t="shared" si="10"/>
        <v>238.46</v>
      </c>
      <c r="N192" s="78">
        <v>13.67</v>
      </c>
      <c r="O192" s="79">
        <v>5.4</v>
      </c>
      <c r="P192" s="79">
        <f t="shared" si="11"/>
        <v>257.52999999999997</v>
      </c>
      <c r="Q192" s="58" t="s">
        <v>339</v>
      </c>
      <c r="R192" s="59">
        <v>3</v>
      </c>
      <c r="S192" s="60">
        <v>5.4</v>
      </c>
      <c r="T192" s="61" t="s">
        <v>339</v>
      </c>
      <c r="U192" s="61" t="s">
        <v>335</v>
      </c>
      <c r="V192" s="61" t="s">
        <v>335</v>
      </c>
      <c r="W192" s="61" t="s">
        <v>335</v>
      </c>
      <c r="X192" s="61" t="s">
        <v>339</v>
      </c>
      <c r="Y192" s="61">
        <v>3</v>
      </c>
      <c r="Z192" s="62">
        <v>0.20578750000000001</v>
      </c>
      <c r="AA192" s="63" t="s">
        <v>335</v>
      </c>
      <c r="AB192" s="64">
        <v>1.3986699999999999E-2</v>
      </c>
      <c r="AC192" s="64" t="s">
        <v>339</v>
      </c>
      <c r="AD192" s="65">
        <v>0.1683113</v>
      </c>
      <c r="AE192" s="65" t="s">
        <v>335</v>
      </c>
      <c r="AF192" s="66">
        <v>9.4738674999999994E-2</v>
      </c>
      <c r="AG192" s="66" t="s">
        <v>335</v>
      </c>
      <c r="AH192" s="67">
        <v>0.95796105499999995</v>
      </c>
      <c r="AI192" s="68" t="s">
        <v>335</v>
      </c>
      <c r="AJ192" s="69">
        <v>1.252783E-2</v>
      </c>
      <c r="AK192" s="69" t="s">
        <v>339</v>
      </c>
      <c r="AL192" s="70">
        <v>1</v>
      </c>
      <c r="AM192" s="70" t="s">
        <v>339</v>
      </c>
    </row>
    <row r="193" spans="1:41" ht="18.75" customHeight="1" thickBot="1" x14ac:dyDescent="0.45">
      <c r="A193" s="47" t="s">
        <v>102</v>
      </c>
      <c r="B193" s="38">
        <v>352756</v>
      </c>
      <c r="C193" s="48" t="s">
        <v>333</v>
      </c>
      <c r="D193" s="71">
        <v>191.36</v>
      </c>
      <c r="E193" s="72">
        <v>0</v>
      </c>
      <c r="F193" s="72">
        <v>1.8</v>
      </c>
      <c r="G193" s="72">
        <f t="shared" si="8"/>
        <v>193.16000000000003</v>
      </c>
      <c r="H193" s="73">
        <v>210.67600000000004</v>
      </c>
      <c r="I193" s="74">
        <f t="shared" si="9"/>
        <v>19.316000000000031</v>
      </c>
      <c r="J193" s="75">
        <v>3.6</v>
      </c>
      <c r="K193" s="76">
        <v>0</v>
      </c>
      <c r="L193" s="77">
        <v>4.4800000000000004</v>
      </c>
      <c r="M193" s="78">
        <f t="shared" si="10"/>
        <v>218.75600000000003</v>
      </c>
      <c r="N193" s="81">
        <v>0</v>
      </c>
      <c r="O193" s="79">
        <v>9</v>
      </c>
      <c r="P193" s="79">
        <f t="shared" si="11"/>
        <v>227.75600000000003</v>
      </c>
      <c r="Q193" s="58" t="s">
        <v>339</v>
      </c>
      <c r="R193" s="59">
        <v>5</v>
      </c>
      <c r="S193" s="60">
        <v>9</v>
      </c>
      <c r="T193" s="61" t="s">
        <v>339</v>
      </c>
      <c r="U193" s="61" t="s">
        <v>335</v>
      </c>
      <c r="V193" s="61" t="s">
        <v>335</v>
      </c>
      <c r="W193" s="61" t="s">
        <v>335</v>
      </c>
      <c r="X193" s="61" t="s">
        <v>339</v>
      </c>
      <c r="Y193" s="61">
        <v>5</v>
      </c>
      <c r="Z193" s="62">
        <v>0</v>
      </c>
      <c r="AA193" s="63" t="s">
        <v>339</v>
      </c>
      <c r="AB193" s="64">
        <v>2.2626050000000002E-2</v>
      </c>
      <c r="AC193" s="64" t="s">
        <v>339</v>
      </c>
      <c r="AD193" s="65">
        <v>0.47118479999999996</v>
      </c>
      <c r="AE193" s="65" t="s">
        <v>335</v>
      </c>
      <c r="AF193" s="66">
        <v>0.13279007500000001</v>
      </c>
      <c r="AG193" s="66" t="s">
        <v>335</v>
      </c>
      <c r="AH193" s="67">
        <v>0.98567130000000003</v>
      </c>
      <c r="AI193" s="68" t="s">
        <v>339</v>
      </c>
      <c r="AJ193" s="69">
        <v>1.472999E-2</v>
      </c>
      <c r="AK193" s="69" t="s">
        <v>339</v>
      </c>
      <c r="AL193" s="70">
        <v>0.92500000000000004</v>
      </c>
      <c r="AM193" s="70" t="s">
        <v>339</v>
      </c>
    </row>
    <row r="194" spans="1:41" ht="18.75" customHeight="1" thickBot="1" x14ac:dyDescent="0.45">
      <c r="A194" s="47" t="s">
        <v>103</v>
      </c>
      <c r="B194" s="38">
        <v>347779</v>
      </c>
      <c r="C194" s="48" t="s">
        <v>333</v>
      </c>
      <c r="D194" s="71">
        <v>191.36</v>
      </c>
      <c r="E194" s="72">
        <v>13.67</v>
      </c>
      <c r="F194" s="72">
        <v>1.2</v>
      </c>
      <c r="G194" s="72">
        <f t="shared" si="8"/>
        <v>206.23</v>
      </c>
      <c r="H194" s="73">
        <v>211.98300000000003</v>
      </c>
      <c r="I194" s="74">
        <f t="shared" si="9"/>
        <v>20.623000000000019</v>
      </c>
      <c r="J194" s="75">
        <v>3.6</v>
      </c>
      <c r="K194" s="76">
        <v>0</v>
      </c>
      <c r="L194" s="77">
        <v>4.4800000000000004</v>
      </c>
      <c r="M194" s="78">
        <f t="shared" si="10"/>
        <v>220.06300000000002</v>
      </c>
      <c r="N194" s="78">
        <v>13.67</v>
      </c>
      <c r="O194" s="79">
        <v>7.2</v>
      </c>
      <c r="P194" s="79">
        <f t="shared" si="11"/>
        <v>240.93299999999999</v>
      </c>
      <c r="Q194" s="58" t="s">
        <v>339</v>
      </c>
      <c r="R194" s="59">
        <v>4</v>
      </c>
      <c r="S194" s="60">
        <v>7.2</v>
      </c>
      <c r="T194" s="61" t="s">
        <v>339</v>
      </c>
      <c r="U194" s="61" t="s">
        <v>335</v>
      </c>
      <c r="V194" s="61" t="s">
        <v>335</v>
      </c>
      <c r="W194" s="61" t="s">
        <v>335</v>
      </c>
      <c r="X194" s="61" t="s">
        <v>339</v>
      </c>
      <c r="Y194" s="61">
        <v>4</v>
      </c>
      <c r="Z194" s="62">
        <v>0</v>
      </c>
      <c r="AA194" s="63" t="s">
        <v>339</v>
      </c>
      <c r="AB194" s="64">
        <v>2.0959600000000002E-2</v>
      </c>
      <c r="AC194" s="64" t="s">
        <v>339</v>
      </c>
      <c r="AD194" s="65">
        <v>1.5848250000000001E-2</v>
      </c>
      <c r="AE194" s="65" t="s">
        <v>339</v>
      </c>
      <c r="AF194" s="66">
        <v>9.1453850000000003E-2</v>
      </c>
      <c r="AG194" s="66" t="s">
        <v>335</v>
      </c>
      <c r="AH194" s="67">
        <v>0.94005847999999992</v>
      </c>
      <c r="AI194" s="68" t="s">
        <v>335</v>
      </c>
      <c r="AJ194" s="69">
        <v>2.4375919999999999E-2</v>
      </c>
      <c r="AK194" s="69" t="s">
        <v>335</v>
      </c>
      <c r="AL194" s="70">
        <v>0.78500000000000003</v>
      </c>
      <c r="AM194" s="70" t="s">
        <v>339</v>
      </c>
    </row>
    <row r="195" spans="1:41" ht="18.75" customHeight="1" thickBot="1" x14ac:dyDescent="0.45">
      <c r="A195" s="47" t="s">
        <v>104</v>
      </c>
      <c r="B195" s="38">
        <v>4473809</v>
      </c>
      <c r="C195" s="48" t="s">
        <v>333</v>
      </c>
      <c r="D195" s="71">
        <v>191.36</v>
      </c>
      <c r="E195" s="72">
        <v>13.67</v>
      </c>
      <c r="F195" s="72">
        <v>2.4</v>
      </c>
      <c r="G195" s="72">
        <f t="shared" si="8"/>
        <v>207.43</v>
      </c>
      <c r="H195" s="73">
        <v>212.10300000000004</v>
      </c>
      <c r="I195" s="74">
        <f t="shared" si="9"/>
        <v>20.743000000000023</v>
      </c>
      <c r="J195" s="75">
        <v>3.6</v>
      </c>
      <c r="K195" s="76">
        <v>0</v>
      </c>
      <c r="L195" s="77">
        <v>4.4800000000000004</v>
      </c>
      <c r="M195" s="78">
        <f t="shared" si="10"/>
        <v>220.18300000000002</v>
      </c>
      <c r="N195" s="78">
        <v>13.67</v>
      </c>
      <c r="O195" s="79">
        <v>5.4</v>
      </c>
      <c r="P195" s="79">
        <f t="shared" si="11"/>
        <v>239.25300000000001</v>
      </c>
      <c r="Q195" s="58" t="s">
        <v>339</v>
      </c>
      <c r="R195" s="59">
        <v>3</v>
      </c>
      <c r="S195" s="60">
        <v>5.4</v>
      </c>
      <c r="T195" s="61" t="s">
        <v>339</v>
      </c>
      <c r="U195" s="61" t="s">
        <v>335</v>
      </c>
      <c r="V195" s="61" t="s">
        <v>335</v>
      </c>
      <c r="W195" s="61" t="s">
        <v>335</v>
      </c>
      <c r="X195" s="61" t="s">
        <v>339</v>
      </c>
      <c r="Y195" s="61">
        <v>3</v>
      </c>
      <c r="Z195" s="62">
        <v>0</v>
      </c>
      <c r="AA195" s="63" t="s">
        <v>339</v>
      </c>
      <c r="AB195" s="64">
        <v>6.956432500000001E-2</v>
      </c>
      <c r="AC195" s="64" t="s">
        <v>335</v>
      </c>
      <c r="AD195" s="65">
        <v>0.13315055000000001</v>
      </c>
      <c r="AE195" s="65" t="s">
        <v>335</v>
      </c>
      <c r="AF195" s="66">
        <v>0.127214825</v>
      </c>
      <c r="AG195" s="66" t="s">
        <v>335</v>
      </c>
      <c r="AH195" s="67">
        <v>0.99264705999999991</v>
      </c>
      <c r="AI195" s="68" t="s">
        <v>339</v>
      </c>
      <c r="AJ195" s="69">
        <v>3.4081790000000001E-2</v>
      </c>
      <c r="AK195" s="69" t="s">
        <v>335</v>
      </c>
      <c r="AL195" s="70">
        <v>0.95</v>
      </c>
      <c r="AM195" s="70" t="s">
        <v>339</v>
      </c>
    </row>
    <row r="196" spans="1:41" ht="18.75" customHeight="1" thickBot="1" x14ac:dyDescent="0.45">
      <c r="A196" s="47" t="s">
        <v>105</v>
      </c>
      <c r="B196" s="38">
        <v>124737</v>
      </c>
      <c r="C196" s="48" t="s">
        <v>333</v>
      </c>
      <c r="D196" s="71">
        <v>212.79999999999998</v>
      </c>
      <c r="E196" s="72">
        <v>0</v>
      </c>
      <c r="F196" s="72">
        <v>2.4</v>
      </c>
      <c r="G196" s="72">
        <f t="shared" si="8"/>
        <v>215.2</v>
      </c>
      <c r="H196" s="73">
        <v>234.32000000000002</v>
      </c>
      <c r="I196" s="74">
        <f t="shared" si="9"/>
        <v>21.520000000000039</v>
      </c>
      <c r="J196" s="75">
        <v>3.6</v>
      </c>
      <c r="K196" s="76">
        <v>0</v>
      </c>
      <c r="L196" s="77">
        <v>4.4800000000000004</v>
      </c>
      <c r="M196" s="78">
        <f t="shared" si="10"/>
        <v>242.4</v>
      </c>
      <c r="N196" s="81">
        <v>0</v>
      </c>
      <c r="O196" s="79">
        <v>10.8</v>
      </c>
      <c r="P196" s="79">
        <f t="shared" si="11"/>
        <v>253.20000000000002</v>
      </c>
      <c r="Q196" s="58" t="s">
        <v>339</v>
      </c>
      <c r="R196" s="59">
        <v>6</v>
      </c>
      <c r="S196" s="60">
        <v>10.8</v>
      </c>
      <c r="T196" s="61" t="s">
        <v>339</v>
      </c>
      <c r="U196" s="61" t="s">
        <v>335</v>
      </c>
      <c r="V196" s="61" t="s">
        <v>335</v>
      </c>
      <c r="W196" s="61" t="s">
        <v>335</v>
      </c>
      <c r="X196" s="61" t="s">
        <v>339</v>
      </c>
      <c r="Y196" s="61">
        <v>6</v>
      </c>
      <c r="Z196" s="62">
        <v>0</v>
      </c>
      <c r="AA196" s="63" t="s">
        <v>339</v>
      </c>
      <c r="AB196" s="64">
        <v>3.9386999999999998E-2</v>
      </c>
      <c r="AC196" s="64" t="s">
        <v>335</v>
      </c>
      <c r="AD196" s="65">
        <v>7.2292149999999999E-2</v>
      </c>
      <c r="AE196" s="65" t="s">
        <v>339</v>
      </c>
      <c r="AF196" s="66">
        <v>4.9161499999999997E-2</v>
      </c>
      <c r="AG196" s="66" t="s">
        <v>339</v>
      </c>
      <c r="AH196" s="67">
        <v>1</v>
      </c>
      <c r="AI196" s="68" t="s">
        <v>339</v>
      </c>
      <c r="AJ196" s="69">
        <v>7.9246500000000001E-3</v>
      </c>
      <c r="AK196" s="69" t="s">
        <v>339</v>
      </c>
      <c r="AL196" s="70">
        <v>0.76500000000000001</v>
      </c>
      <c r="AM196" s="70" t="s">
        <v>339</v>
      </c>
    </row>
    <row r="197" spans="1:41" ht="18.75" customHeight="1" thickBot="1" x14ac:dyDescent="0.45">
      <c r="A197" s="47" t="s">
        <v>106</v>
      </c>
      <c r="B197" s="38">
        <v>8411204</v>
      </c>
      <c r="C197" s="48" t="s">
        <v>333</v>
      </c>
      <c r="D197" s="71">
        <v>197.44</v>
      </c>
      <c r="E197" s="72">
        <v>13.67</v>
      </c>
      <c r="F197" s="72">
        <v>1.8</v>
      </c>
      <c r="G197" s="72">
        <f t="shared" si="8"/>
        <v>212.91</v>
      </c>
      <c r="H197" s="73">
        <v>218.73100000000002</v>
      </c>
      <c r="I197" s="74">
        <f t="shared" si="9"/>
        <v>21.291000000000025</v>
      </c>
      <c r="J197" s="75">
        <v>3.6</v>
      </c>
      <c r="K197" s="76">
        <v>0</v>
      </c>
      <c r="L197" s="77">
        <v>4.4800000000000004</v>
      </c>
      <c r="M197" s="78">
        <f t="shared" si="10"/>
        <v>226.81100000000001</v>
      </c>
      <c r="N197" s="78">
        <v>13.67</v>
      </c>
      <c r="O197" s="79">
        <v>0</v>
      </c>
      <c r="P197" s="79">
        <f t="shared" si="11"/>
        <v>240.48099999999999</v>
      </c>
      <c r="Q197" s="58" t="s">
        <v>335</v>
      </c>
      <c r="R197" s="59" t="s">
        <v>349</v>
      </c>
      <c r="S197" s="60">
        <v>0</v>
      </c>
      <c r="T197" s="61" t="s">
        <v>335</v>
      </c>
      <c r="U197" s="61" t="s">
        <v>335</v>
      </c>
      <c r="V197" s="61" t="s">
        <v>335</v>
      </c>
      <c r="W197" s="61" t="s">
        <v>335</v>
      </c>
      <c r="X197" s="61" t="s">
        <v>335</v>
      </c>
      <c r="Y197" s="61" t="s">
        <v>349</v>
      </c>
      <c r="Z197" s="62">
        <v>0</v>
      </c>
      <c r="AA197" s="63" t="s">
        <v>339</v>
      </c>
      <c r="AB197" s="64">
        <v>3.3908049999999995E-2</v>
      </c>
      <c r="AC197" s="64" t="s">
        <v>335</v>
      </c>
      <c r="AD197" s="65">
        <v>0.13761699999999999</v>
      </c>
      <c r="AE197" s="65" t="s">
        <v>335</v>
      </c>
      <c r="AF197" s="66">
        <v>0.1572096</v>
      </c>
      <c r="AG197" s="66" t="s">
        <v>335</v>
      </c>
      <c r="AH197" s="67">
        <v>0.81739631000000001</v>
      </c>
      <c r="AI197" s="68" t="s">
        <v>335</v>
      </c>
      <c r="AJ197" s="69">
        <v>1.194542E-2</v>
      </c>
      <c r="AK197" s="69" t="s">
        <v>339</v>
      </c>
      <c r="AL197" s="70" t="s">
        <v>341</v>
      </c>
      <c r="AM197" s="70" t="s">
        <v>335</v>
      </c>
    </row>
    <row r="198" spans="1:41" ht="18.75" customHeight="1" thickBot="1" x14ac:dyDescent="0.45">
      <c r="A198" s="47" t="s">
        <v>107</v>
      </c>
      <c r="B198" s="38">
        <v>4497406</v>
      </c>
      <c r="C198" s="48" t="s">
        <v>333</v>
      </c>
      <c r="D198" s="71">
        <v>206.1</v>
      </c>
      <c r="E198" s="72">
        <v>13.67</v>
      </c>
      <c r="F198" s="72">
        <v>1.8</v>
      </c>
      <c r="G198" s="72">
        <f t="shared" si="8"/>
        <v>221.57</v>
      </c>
      <c r="H198" s="73">
        <v>228.25700000000001</v>
      </c>
      <c r="I198" s="74">
        <f t="shared" si="9"/>
        <v>22.157000000000011</v>
      </c>
      <c r="J198" s="75">
        <v>3.6</v>
      </c>
      <c r="K198" s="76">
        <v>0</v>
      </c>
      <c r="L198" s="77">
        <v>4.4800000000000004</v>
      </c>
      <c r="M198" s="78">
        <f t="shared" si="10"/>
        <v>236.33699999999999</v>
      </c>
      <c r="N198" s="78">
        <v>13.67</v>
      </c>
      <c r="O198" s="79">
        <v>3.6</v>
      </c>
      <c r="P198" s="79">
        <f t="shared" si="11"/>
        <v>253.60699999999997</v>
      </c>
      <c r="Q198" s="58" t="s">
        <v>339</v>
      </c>
      <c r="R198" s="59">
        <v>2</v>
      </c>
      <c r="S198" s="60">
        <v>3.6</v>
      </c>
      <c r="T198" s="61" t="s">
        <v>339</v>
      </c>
      <c r="U198" s="61" t="s">
        <v>335</v>
      </c>
      <c r="V198" s="61" t="s">
        <v>335</v>
      </c>
      <c r="W198" s="61" t="s">
        <v>335</v>
      </c>
      <c r="X198" s="61" t="s">
        <v>339</v>
      </c>
      <c r="Y198" s="61">
        <v>2</v>
      </c>
      <c r="Z198" s="62">
        <v>0</v>
      </c>
      <c r="AA198" s="63" t="s">
        <v>339</v>
      </c>
      <c r="AB198" s="64">
        <v>4.9210150000000001E-2</v>
      </c>
      <c r="AC198" s="64" t="s">
        <v>335</v>
      </c>
      <c r="AD198" s="65">
        <v>0.189668225</v>
      </c>
      <c r="AE198" s="65" t="s">
        <v>335</v>
      </c>
      <c r="AF198" s="66">
        <v>0.11131727500000001</v>
      </c>
      <c r="AG198" s="66" t="s">
        <v>335</v>
      </c>
      <c r="AH198" s="67">
        <v>0.95008117000000003</v>
      </c>
      <c r="AI198" s="68" t="s">
        <v>335</v>
      </c>
      <c r="AJ198" s="69">
        <v>2.8103099999999999E-2</v>
      </c>
      <c r="AK198" s="69" t="s">
        <v>335</v>
      </c>
      <c r="AL198" s="70">
        <v>0.98499999999999999</v>
      </c>
      <c r="AM198" s="70" t="s">
        <v>339</v>
      </c>
    </row>
    <row r="199" spans="1:41" ht="18.75" customHeight="1" thickBot="1" x14ac:dyDescent="0.45">
      <c r="A199" s="47" t="s">
        <v>108</v>
      </c>
      <c r="B199" s="38">
        <v>4506502</v>
      </c>
      <c r="C199" s="48" t="s">
        <v>333</v>
      </c>
      <c r="D199" s="71">
        <v>205.96</v>
      </c>
      <c r="E199" s="72">
        <v>13.67</v>
      </c>
      <c r="F199" s="72">
        <v>0.6</v>
      </c>
      <c r="G199" s="72">
        <f t="shared" si="8"/>
        <v>220.23</v>
      </c>
      <c r="H199" s="73">
        <v>227.98300000000003</v>
      </c>
      <c r="I199" s="74">
        <f t="shared" si="9"/>
        <v>22.023000000000025</v>
      </c>
      <c r="J199" s="75">
        <v>3.6</v>
      </c>
      <c r="K199" s="76">
        <v>0</v>
      </c>
      <c r="L199" s="77">
        <v>4.4800000000000004</v>
      </c>
      <c r="M199" s="78">
        <f t="shared" si="10"/>
        <v>236.06300000000002</v>
      </c>
      <c r="N199" s="78">
        <v>13.67</v>
      </c>
      <c r="O199" s="79">
        <v>10.8</v>
      </c>
      <c r="P199" s="79">
        <f t="shared" si="11"/>
        <v>260.53300000000002</v>
      </c>
      <c r="Q199" s="58" t="s">
        <v>339</v>
      </c>
      <c r="R199" s="59">
        <v>6</v>
      </c>
      <c r="S199" s="60">
        <v>10.8</v>
      </c>
      <c r="T199" s="61" t="s">
        <v>339</v>
      </c>
      <c r="U199" s="61" t="s">
        <v>335</v>
      </c>
      <c r="V199" s="61" t="s">
        <v>335</v>
      </c>
      <c r="W199" s="61" t="s">
        <v>335</v>
      </c>
      <c r="X199" s="61" t="s">
        <v>339</v>
      </c>
      <c r="Y199" s="61">
        <v>6</v>
      </c>
      <c r="Z199" s="62">
        <v>0</v>
      </c>
      <c r="AA199" s="63" t="s">
        <v>339</v>
      </c>
      <c r="AB199" s="64">
        <v>2.4264475000000001E-2</v>
      </c>
      <c r="AC199" s="64" t="s">
        <v>339</v>
      </c>
      <c r="AD199" s="65">
        <v>9.4585724999999995E-2</v>
      </c>
      <c r="AE199" s="65" t="s">
        <v>339</v>
      </c>
      <c r="AF199" s="66">
        <v>0.1171571</v>
      </c>
      <c r="AG199" s="66" t="s">
        <v>335</v>
      </c>
      <c r="AH199" s="67">
        <v>0.9838709699999999</v>
      </c>
      <c r="AI199" s="68" t="s">
        <v>339</v>
      </c>
      <c r="AJ199" s="69">
        <v>1.4289110000000001E-2</v>
      </c>
      <c r="AK199" s="69" t="s">
        <v>339</v>
      </c>
      <c r="AL199" s="70">
        <v>0.77500000000000002</v>
      </c>
      <c r="AM199" s="70" t="s">
        <v>339</v>
      </c>
    </row>
    <row r="200" spans="1:41" ht="18.75" customHeight="1" thickBot="1" x14ac:dyDescent="0.45">
      <c r="A200" s="47" t="s">
        <v>109</v>
      </c>
      <c r="B200" s="38">
        <v>4494105</v>
      </c>
      <c r="C200" s="48" t="s">
        <v>333</v>
      </c>
      <c r="D200" s="71">
        <v>212.25</v>
      </c>
      <c r="E200" s="72">
        <v>0</v>
      </c>
      <c r="F200" s="72">
        <v>1.2</v>
      </c>
      <c r="G200" s="72">
        <f t="shared" ref="G200:G261" si="12">D200+E200+F200</f>
        <v>213.45</v>
      </c>
      <c r="H200" s="73">
        <v>233.59500000000003</v>
      </c>
      <c r="I200" s="74">
        <f t="shared" ref="I200:I261" si="13">(H200-D200)</f>
        <v>21.345000000000027</v>
      </c>
      <c r="J200" s="75">
        <v>3.6</v>
      </c>
      <c r="K200" s="76">
        <v>0</v>
      </c>
      <c r="L200" s="77">
        <v>4.4800000000000004</v>
      </c>
      <c r="M200" s="78">
        <f t="shared" ref="M200:M261" si="14">D200+I200+J200+L200</f>
        <v>241.67500000000001</v>
      </c>
      <c r="N200" s="78">
        <v>13.67</v>
      </c>
      <c r="O200" s="79">
        <v>9</v>
      </c>
      <c r="P200" s="79">
        <f t="shared" ref="P200:P261" si="15">SUM(M200:O200)</f>
        <v>264.34500000000003</v>
      </c>
      <c r="Q200" s="58" t="s">
        <v>339</v>
      </c>
      <c r="R200" s="59">
        <v>5</v>
      </c>
      <c r="S200" s="60">
        <v>9</v>
      </c>
      <c r="T200" s="61" t="s">
        <v>339</v>
      </c>
      <c r="U200" s="61" t="s">
        <v>335</v>
      </c>
      <c r="V200" s="61" t="s">
        <v>335</v>
      </c>
      <c r="W200" s="61" t="s">
        <v>335</v>
      </c>
      <c r="X200" s="61" t="s">
        <v>339</v>
      </c>
      <c r="Y200" s="61">
        <v>5</v>
      </c>
      <c r="Z200" s="62">
        <v>0</v>
      </c>
      <c r="AA200" s="63" t="s">
        <v>339</v>
      </c>
      <c r="AB200" s="64">
        <v>1.9572474999999999E-2</v>
      </c>
      <c r="AC200" s="64" t="s">
        <v>339</v>
      </c>
      <c r="AD200" s="65">
        <v>8.111285E-2</v>
      </c>
      <c r="AE200" s="65" t="s">
        <v>339</v>
      </c>
      <c r="AF200" s="66">
        <v>4.7618999999999995E-2</v>
      </c>
      <c r="AG200" s="66" t="s">
        <v>339</v>
      </c>
      <c r="AH200" s="67">
        <v>1</v>
      </c>
      <c r="AI200" s="68" t="s">
        <v>339</v>
      </c>
      <c r="AJ200" s="69">
        <v>2.2602350000000004E-2</v>
      </c>
      <c r="AK200" s="69" t="s">
        <v>335</v>
      </c>
      <c r="AL200" s="174">
        <v>0.72</v>
      </c>
      <c r="AM200" s="70" t="s">
        <v>335</v>
      </c>
      <c r="AO200" s="2"/>
    </row>
    <row r="201" spans="1:41" ht="18.75" customHeight="1" thickBot="1" x14ac:dyDescent="0.45">
      <c r="A201" s="47" t="s">
        <v>110</v>
      </c>
      <c r="B201" s="38">
        <v>8365709</v>
      </c>
      <c r="C201" s="48" t="s">
        <v>333</v>
      </c>
      <c r="D201" s="71">
        <v>218.75</v>
      </c>
      <c r="E201" s="72">
        <v>13.67</v>
      </c>
      <c r="F201" s="72">
        <v>2.4</v>
      </c>
      <c r="G201" s="72">
        <f t="shared" si="12"/>
        <v>234.82</v>
      </c>
      <c r="H201" s="73">
        <v>242.23200000000003</v>
      </c>
      <c r="I201" s="74">
        <f t="shared" si="13"/>
        <v>23.482000000000028</v>
      </c>
      <c r="J201" s="75">
        <v>3.6</v>
      </c>
      <c r="K201" s="76">
        <v>0</v>
      </c>
      <c r="L201" s="77">
        <v>4.4800000000000004</v>
      </c>
      <c r="M201" s="78">
        <f t="shared" si="14"/>
        <v>250.31200000000001</v>
      </c>
      <c r="N201" s="78">
        <v>13.67</v>
      </c>
      <c r="O201" s="79">
        <v>3.6</v>
      </c>
      <c r="P201" s="79">
        <f t="shared" si="15"/>
        <v>267.58200000000005</v>
      </c>
      <c r="Q201" s="58" t="s">
        <v>339</v>
      </c>
      <c r="R201" s="59">
        <v>2</v>
      </c>
      <c r="S201" s="60">
        <v>3.6</v>
      </c>
      <c r="T201" s="61" t="s">
        <v>339</v>
      </c>
      <c r="U201" s="61" t="s">
        <v>335</v>
      </c>
      <c r="V201" s="61" t="s">
        <v>335</v>
      </c>
      <c r="W201" s="61" t="s">
        <v>335</v>
      </c>
      <c r="X201" s="61" t="s">
        <v>339</v>
      </c>
      <c r="Y201" s="61">
        <v>2</v>
      </c>
      <c r="Z201" s="62">
        <v>0</v>
      </c>
      <c r="AA201" s="63" t="s">
        <v>339</v>
      </c>
      <c r="AB201" s="64">
        <v>4.0517049999999999E-2</v>
      </c>
      <c r="AC201" s="64" t="s">
        <v>335</v>
      </c>
      <c r="AD201" s="65">
        <v>0.15780422499999999</v>
      </c>
      <c r="AE201" s="65" t="s">
        <v>335</v>
      </c>
      <c r="AF201" s="66">
        <v>8.9691174999999998E-2</v>
      </c>
      <c r="AG201" s="66" t="s">
        <v>335</v>
      </c>
      <c r="AH201" s="67">
        <v>0.96987952000000011</v>
      </c>
      <c r="AI201" s="68" t="s">
        <v>335</v>
      </c>
      <c r="AJ201" s="69">
        <v>3.3999309999999998E-2</v>
      </c>
      <c r="AK201" s="69" t="s">
        <v>335</v>
      </c>
      <c r="AL201" s="70">
        <v>0.95</v>
      </c>
      <c r="AM201" s="70" t="s">
        <v>339</v>
      </c>
      <c r="AO201" s="2"/>
    </row>
    <row r="202" spans="1:41" ht="18.75" customHeight="1" thickBot="1" x14ac:dyDescent="0.45">
      <c r="A202" s="47" t="s">
        <v>111</v>
      </c>
      <c r="B202" s="38">
        <v>125598</v>
      </c>
      <c r="C202" s="48" t="s">
        <v>333</v>
      </c>
      <c r="D202" s="71">
        <v>209.60999999999999</v>
      </c>
      <c r="E202" s="72">
        <v>13.67</v>
      </c>
      <c r="F202" s="72">
        <v>1.8</v>
      </c>
      <c r="G202" s="72">
        <f t="shared" si="12"/>
        <v>225.07999999999998</v>
      </c>
      <c r="H202" s="73">
        <v>232.11799999999999</v>
      </c>
      <c r="I202" s="74">
        <f t="shared" si="13"/>
        <v>22.50800000000001</v>
      </c>
      <c r="J202" s="75">
        <v>3.6</v>
      </c>
      <c r="K202" s="76">
        <v>0</v>
      </c>
      <c r="L202" s="77">
        <v>4.4800000000000004</v>
      </c>
      <c r="M202" s="78">
        <f t="shared" si="14"/>
        <v>240.19799999999998</v>
      </c>
      <c r="N202" s="78">
        <v>13.67</v>
      </c>
      <c r="O202" s="79">
        <v>0</v>
      </c>
      <c r="P202" s="79">
        <f t="shared" si="15"/>
        <v>253.86799999999997</v>
      </c>
      <c r="Q202" s="58" t="s">
        <v>335</v>
      </c>
      <c r="R202" s="59" t="s">
        <v>349</v>
      </c>
      <c r="S202" s="60">
        <v>0</v>
      </c>
      <c r="T202" s="61" t="s">
        <v>339</v>
      </c>
      <c r="U202" s="61" t="s">
        <v>335</v>
      </c>
      <c r="V202" s="61" t="s">
        <v>339</v>
      </c>
      <c r="W202" s="61" t="s">
        <v>339</v>
      </c>
      <c r="X202" s="61" t="s">
        <v>335</v>
      </c>
      <c r="Y202" s="61" t="s">
        <v>349</v>
      </c>
      <c r="Z202" s="62">
        <v>0</v>
      </c>
      <c r="AA202" s="63" t="s">
        <v>339</v>
      </c>
      <c r="AB202" s="64">
        <v>3.8684850000000007E-2</v>
      </c>
      <c r="AC202" s="64" t="s">
        <v>335</v>
      </c>
      <c r="AD202" s="65">
        <v>0.148433975</v>
      </c>
      <c r="AE202" s="65" t="s">
        <v>335</v>
      </c>
      <c r="AF202" s="66">
        <v>8.1025600000000003E-2</v>
      </c>
      <c r="AG202" s="66" t="s">
        <v>339</v>
      </c>
      <c r="AH202" s="67">
        <v>0.93823184999999998</v>
      </c>
      <c r="AI202" s="68" t="s">
        <v>335</v>
      </c>
      <c r="AJ202" s="69">
        <v>2.778566E-2</v>
      </c>
      <c r="AK202" s="69" t="s">
        <v>335</v>
      </c>
      <c r="AL202" s="70">
        <v>0.84</v>
      </c>
      <c r="AM202" s="70" t="s">
        <v>339</v>
      </c>
      <c r="AO202" s="2"/>
    </row>
    <row r="203" spans="1:41" ht="18.75" customHeight="1" thickBot="1" x14ac:dyDescent="0.45">
      <c r="A203" s="47" t="s">
        <v>112</v>
      </c>
      <c r="B203" s="38">
        <v>4506201</v>
      </c>
      <c r="C203" s="48" t="s">
        <v>333</v>
      </c>
      <c r="D203" s="71">
        <v>214.54</v>
      </c>
      <c r="E203" s="72">
        <v>13.67</v>
      </c>
      <c r="F203" s="72">
        <v>1.8</v>
      </c>
      <c r="G203" s="72">
        <f t="shared" si="12"/>
        <v>230.01</v>
      </c>
      <c r="H203" s="73">
        <v>237.541</v>
      </c>
      <c r="I203" s="74">
        <f t="shared" si="13"/>
        <v>23.001000000000005</v>
      </c>
      <c r="J203" s="75">
        <v>3.6</v>
      </c>
      <c r="K203" s="76">
        <v>0</v>
      </c>
      <c r="L203" s="77">
        <v>4.4800000000000004</v>
      </c>
      <c r="M203" s="78">
        <f t="shared" si="14"/>
        <v>245.62099999999998</v>
      </c>
      <c r="N203" s="78">
        <v>13.67</v>
      </c>
      <c r="O203" s="79">
        <v>9</v>
      </c>
      <c r="P203" s="79">
        <f t="shared" si="15"/>
        <v>268.291</v>
      </c>
      <c r="Q203" s="58" t="s">
        <v>339</v>
      </c>
      <c r="R203" s="59">
        <v>5</v>
      </c>
      <c r="S203" s="60">
        <v>9</v>
      </c>
      <c r="T203" s="61" t="s">
        <v>339</v>
      </c>
      <c r="U203" s="61" t="s">
        <v>335</v>
      </c>
      <c r="V203" s="61" t="s">
        <v>335</v>
      </c>
      <c r="W203" s="61" t="s">
        <v>335</v>
      </c>
      <c r="X203" s="61" t="s">
        <v>339</v>
      </c>
      <c r="Y203" s="61">
        <v>5</v>
      </c>
      <c r="Z203" s="62">
        <v>0</v>
      </c>
      <c r="AA203" s="63" t="s">
        <v>339</v>
      </c>
      <c r="AB203" s="64">
        <v>4.3348699999999997E-2</v>
      </c>
      <c r="AC203" s="64" t="s">
        <v>335</v>
      </c>
      <c r="AD203" s="65">
        <v>9.0060274999999995E-2</v>
      </c>
      <c r="AE203" s="65" t="s">
        <v>339</v>
      </c>
      <c r="AF203" s="66">
        <v>0.12973942499999999</v>
      </c>
      <c r="AG203" s="66" t="s">
        <v>335</v>
      </c>
      <c r="AH203" s="67">
        <v>0.99561403500000001</v>
      </c>
      <c r="AI203" s="68" t="s">
        <v>339</v>
      </c>
      <c r="AJ203" s="69">
        <v>9.9373399999999994E-3</v>
      </c>
      <c r="AK203" s="69" t="s">
        <v>339</v>
      </c>
      <c r="AL203" s="70">
        <v>0.84</v>
      </c>
      <c r="AM203" s="70" t="s">
        <v>339</v>
      </c>
      <c r="AO203" s="2"/>
    </row>
    <row r="204" spans="1:41" ht="18.75" customHeight="1" thickBot="1" x14ac:dyDescent="0.45">
      <c r="A204" s="47" t="s">
        <v>113</v>
      </c>
      <c r="B204" s="38">
        <v>4478509</v>
      </c>
      <c r="C204" s="48" t="s">
        <v>333</v>
      </c>
      <c r="D204" s="71">
        <v>209.32999999999998</v>
      </c>
      <c r="E204" s="72">
        <v>13.67</v>
      </c>
      <c r="F204" s="72">
        <v>1.2</v>
      </c>
      <c r="G204" s="72">
        <f t="shared" si="12"/>
        <v>224.19999999999996</v>
      </c>
      <c r="H204" s="73">
        <v>231.75</v>
      </c>
      <c r="I204" s="74">
        <f t="shared" si="13"/>
        <v>22.420000000000016</v>
      </c>
      <c r="J204" s="75">
        <v>3.6</v>
      </c>
      <c r="K204" s="76">
        <v>0</v>
      </c>
      <c r="L204" s="77">
        <v>4.4800000000000004</v>
      </c>
      <c r="M204" s="78">
        <f t="shared" si="14"/>
        <v>239.82999999999998</v>
      </c>
      <c r="N204" s="78">
        <v>13.67</v>
      </c>
      <c r="O204" s="79">
        <v>9</v>
      </c>
      <c r="P204" s="79">
        <f t="shared" si="15"/>
        <v>262.5</v>
      </c>
      <c r="Q204" s="58" t="s">
        <v>339</v>
      </c>
      <c r="R204" s="59">
        <v>5</v>
      </c>
      <c r="S204" s="60">
        <v>9</v>
      </c>
      <c r="T204" s="61" t="s">
        <v>339</v>
      </c>
      <c r="U204" s="61" t="s">
        <v>335</v>
      </c>
      <c r="V204" s="61" t="s">
        <v>335</v>
      </c>
      <c r="W204" s="61" t="s">
        <v>335</v>
      </c>
      <c r="X204" s="61" t="s">
        <v>339</v>
      </c>
      <c r="Y204" s="61">
        <v>5</v>
      </c>
      <c r="Z204" s="62">
        <v>0</v>
      </c>
      <c r="AA204" s="63" t="s">
        <v>339</v>
      </c>
      <c r="AB204" s="64">
        <v>1.2325625E-2</v>
      </c>
      <c r="AC204" s="64" t="s">
        <v>339</v>
      </c>
      <c r="AD204" s="65">
        <v>8.7785000000000002E-2</v>
      </c>
      <c r="AE204" s="65" t="s">
        <v>339</v>
      </c>
      <c r="AF204" s="66">
        <v>8.8471574999999997E-2</v>
      </c>
      <c r="AG204" s="66" t="s">
        <v>335</v>
      </c>
      <c r="AH204" s="67">
        <v>1</v>
      </c>
      <c r="AI204" s="68" t="s">
        <v>339</v>
      </c>
      <c r="AJ204" s="69">
        <v>2.7661939999999999E-2</v>
      </c>
      <c r="AK204" s="69" t="s">
        <v>335</v>
      </c>
      <c r="AL204" s="70">
        <v>0.96</v>
      </c>
      <c r="AM204" s="70" t="s">
        <v>339</v>
      </c>
      <c r="AO204" s="2"/>
    </row>
    <row r="205" spans="1:41" ht="18.75" customHeight="1" thickBot="1" x14ac:dyDescent="0.45">
      <c r="A205" s="47" t="s">
        <v>114</v>
      </c>
      <c r="B205" s="38">
        <v>247618</v>
      </c>
      <c r="C205" s="48" t="s">
        <v>333</v>
      </c>
      <c r="D205" s="71">
        <v>209.97</v>
      </c>
      <c r="E205" s="72">
        <v>13.67</v>
      </c>
      <c r="F205" s="72">
        <v>1.8</v>
      </c>
      <c r="G205" s="72">
        <f t="shared" si="12"/>
        <v>225.44</v>
      </c>
      <c r="H205" s="73">
        <v>232.51400000000001</v>
      </c>
      <c r="I205" s="74">
        <f t="shared" si="13"/>
        <v>22.544000000000011</v>
      </c>
      <c r="J205" s="75">
        <v>3.6</v>
      </c>
      <c r="K205" s="76">
        <v>0</v>
      </c>
      <c r="L205" s="77">
        <v>4.4800000000000004</v>
      </c>
      <c r="M205" s="78">
        <f t="shared" si="14"/>
        <v>240.59399999999999</v>
      </c>
      <c r="N205" s="78">
        <v>13.67</v>
      </c>
      <c r="O205" s="79">
        <v>0</v>
      </c>
      <c r="P205" s="79">
        <f t="shared" si="15"/>
        <v>254.26399999999998</v>
      </c>
      <c r="Q205" s="58" t="s">
        <v>335</v>
      </c>
      <c r="R205" s="59" t="s">
        <v>349</v>
      </c>
      <c r="S205" s="60">
        <v>0</v>
      </c>
      <c r="T205" s="61" t="s">
        <v>339</v>
      </c>
      <c r="U205" s="61" t="s">
        <v>335</v>
      </c>
      <c r="V205" s="61" t="s">
        <v>339</v>
      </c>
      <c r="W205" s="61" t="s">
        <v>335</v>
      </c>
      <c r="X205" s="61" t="s">
        <v>335</v>
      </c>
      <c r="Y205" s="61" t="s">
        <v>349</v>
      </c>
      <c r="Z205" s="62">
        <v>0</v>
      </c>
      <c r="AA205" s="63" t="s">
        <v>339</v>
      </c>
      <c r="AB205" s="64">
        <v>2.9137199999999999E-2</v>
      </c>
      <c r="AC205" s="64" t="s">
        <v>335</v>
      </c>
      <c r="AD205" s="65">
        <v>0.10254629999999999</v>
      </c>
      <c r="AE205" s="65" t="s">
        <v>339</v>
      </c>
      <c r="AF205" s="66">
        <v>0.23981957500000001</v>
      </c>
      <c r="AG205" s="66" t="s">
        <v>335</v>
      </c>
      <c r="AH205" s="67">
        <v>0.89350132500000001</v>
      </c>
      <c r="AI205" s="68" t="s">
        <v>335</v>
      </c>
      <c r="AJ205" s="69">
        <v>3.0821930000000001E-2</v>
      </c>
      <c r="AK205" s="69" t="s">
        <v>335</v>
      </c>
      <c r="AL205" s="70" t="s">
        <v>340</v>
      </c>
      <c r="AM205" s="70" t="s">
        <v>335</v>
      </c>
      <c r="AO205" s="2"/>
    </row>
    <row r="206" spans="1:41" ht="18.75" customHeight="1" thickBot="1" x14ac:dyDescent="0.45">
      <c r="A206" s="47" t="s">
        <v>115</v>
      </c>
      <c r="B206" s="38">
        <v>4464401</v>
      </c>
      <c r="C206" s="48" t="s">
        <v>333</v>
      </c>
      <c r="D206" s="71">
        <v>200</v>
      </c>
      <c r="E206" s="72">
        <v>13.67</v>
      </c>
      <c r="F206" s="72">
        <v>1.8</v>
      </c>
      <c r="G206" s="72">
        <f t="shared" si="12"/>
        <v>215.47</v>
      </c>
      <c r="H206" s="73">
        <v>221.54700000000003</v>
      </c>
      <c r="I206" s="74">
        <f t="shared" si="13"/>
        <v>21.547000000000025</v>
      </c>
      <c r="J206" s="75">
        <v>3.6</v>
      </c>
      <c r="K206" s="76">
        <v>0</v>
      </c>
      <c r="L206" s="77">
        <v>4.4800000000000004</v>
      </c>
      <c r="M206" s="78">
        <f t="shared" si="14"/>
        <v>229.62700000000001</v>
      </c>
      <c r="N206" s="78">
        <v>13.67</v>
      </c>
      <c r="O206" s="79">
        <v>7.2</v>
      </c>
      <c r="P206" s="79">
        <f t="shared" si="15"/>
        <v>250.49699999999999</v>
      </c>
      <c r="Q206" s="58" t="s">
        <v>339</v>
      </c>
      <c r="R206" s="59">
        <v>4</v>
      </c>
      <c r="S206" s="60">
        <v>7.2</v>
      </c>
      <c r="T206" s="61" t="s">
        <v>339</v>
      </c>
      <c r="U206" s="61" t="s">
        <v>335</v>
      </c>
      <c r="V206" s="61" t="s">
        <v>335</v>
      </c>
      <c r="W206" s="61" t="s">
        <v>335</v>
      </c>
      <c r="X206" s="61" t="s">
        <v>339</v>
      </c>
      <c r="Y206" s="61">
        <v>4</v>
      </c>
      <c r="Z206" s="62">
        <v>0</v>
      </c>
      <c r="AA206" s="63" t="s">
        <v>339</v>
      </c>
      <c r="AB206" s="64">
        <v>3.4848975000000004E-2</v>
      </c>
      <c r="AC206" s="64" t="s">
        <v>335</v>
      </c>
      <c r="AD206" s="65">
        <v>1.8841299999999998E-2</v>
      </c>
      <c r="AE206" s="65" t="s">
        <v>339</v>
      </c>
      <c r="AF206" s="66">
        <v>1.1543999999999999E-2</v>
      </c>
      <c r="AG206" s="66" t="s">
        <v>339</v>
      </c>
      <c r="AH206" s="67">
        <v>1</v>
      </c>
      <c r="AI206" s="68" t="s">
        <v>339</v>
      </c>
      <c r="AJ206" s="69">
        <v>2.2603830000000002E-2</v>
      </c>
      <c r="AK206" s="69" t="s">
        <v>335</v>
      </c>
      <c r="AL206" s="70" t="s">
        <v>340</v>
      </c>
      <c r="AM206" s="70" t="s">
        <v>335</v>
      </c>
      <c r="AO206" s="2"/>
    </row>
    <row r="207" spans="1:41" ht="18.75" customHeight="1" thickBot="1" x14ac:dyDescent="0.45">
      <c r="A207" s="47" t="s">
        <v>116</v>
      </c>
      <c r="B207" s="97">
        <v>4466101</v>
      </c>
      <c r="C207" s="48" t="s">
        <v>333</v>
      </c>
      <c r="D207" s="71">
        <v>208.35999999999999</v>
      </c>
      <c r="E207" s="72">
        <v>13.67</v>
      </c>
      <c r="F207" s="72">
        <v>2.4</v>
      </c>
      <c r="G207" s="72">
        <f t="shared" si="12"/>
        <v>224.42999999999998</v>
      </c>
      <c r="H207" s="73">
        <v>230.803</v>
      </c>
      <c r="I207" s="74">
        <f t="shared" si="13"/>
        <v>22.443000000000012</v>
      </c>
      <c r="J207" s="75">
        <v>3.6</v>
      </c>
      <c r="K207" s="76">
        <v>0</v>
      </c>
      <c r="L207" s="77">
        <v>4.4800000000000004</v>
      </c>
      <c r="M207" s="78">
        <f t="shared" si="14"/>
        <v>238.88299999999998</v>
      </c>
      <c r="N207" s="78">
        <v>13.67</v>
      </c>
      <c r="O207" s="79">
        <v>5.4</v>
      </c>
      <c r="P207" s="79">
        <f t="shared" si="15"/>
        <v>257.95299999999997</v>
      </c>
      <c r="Q207" s="58" t="s">
        <v>339</v>
      </c>
      <c r="R207" s="59">
        <v>3</v>
      </c>
      <c r="S207" s="60">
        <v>5.4</v>
      </c>
      <c r="T207" s="61" t="s">
        <v>339</v>
      </c>
      <c r="U207" s="61" t="s">
        <v>335</v>
      </c>
      <c r="V207" s="61" t="s">
        <v>335</v>
      </c>
      <c r="W207" s="61" t="s">
        <v>335</v>
      </c>
      <c r="X207" s="61" t="s">
        <v>339</v>
      </c>
      <c r="Y207" s="61">
        <v>3</v>
      </c>
      <c r="Z207" s="62">
        <v>0</v>
      </c>
      <c r="AA207" s="63" t="s">
        <v>339</v>
      </c>
      <c r="AB207" s="64">
        <v>3.5660175000000002E-2</v>
      </c>
      <c r="AC207" s="64" t="s">
        <v>335</v>
      </c>
      <c r="AD207" s="65">
        <v>0.112901325</v>
      </c>
      <c r="AE207" s="65" t="s">
        <v>335</v>
      </c>
      <c r="AF207" s="66">
        <v>0.111287625</v>
      </c>
      <c r="AG207" s="66" t="s">
        <v>335</v>
      </c>
      <c r="AH207" s="67">
        <v>1</v>
      </c>
      <c r="AI207" s="68" t="s">
        <v>339</v>
      </c>
      <c r="AJ207" s="69">
        <v>1.2272959999999999E-2</v>
      </c>
      <c r="AK207" s="69" t="s">
        <v>339</v>
      </c>
      <c r="AL207" s="70" t="s">
        <v>340</v>
      </c>
      <c r="AM207" s="70" t="s">
        <v>335</v>
      </c>
      <c r="AO207" s="2"/>
    </row>
    <row r="208" spans="1:41" ht="18.75" customHeight="1" thickBot="1" x14ac:dyDescent="0.45">
      <c r="A208" s="47" t="s">
        <v>117</v>
      </c>
      <c r="B208" s="38">
        <v>6329209</v>
      </c>
      <c r="C208" s="48" t="s">
        <v>333</v>
      </c>
      <c r="D208" s="71">
        <v>213.85</v>
      </c>
      <c r="E208" s="72">
        <v>13.67</v>
      </c>
      <c r="F208" s="72">
        <v>1.8</v>
      </c>
      <c r="G208" s="72">
        <f t="shared" si="12"/>
        <v>229.32</v>
      </c>
      <c r="H208" s="73">
        <v>236.78200000000001</v>
      </c>
      <c r="I208" s="74">
        <f t="shared" si="13"/>
        <v>22.932000000000016</v>
      </c>
      <c r="J208" s="75">
        <v>3.6</v>
      </c>
      <c r="K208" s="76">
        <v>0</v>
      </c>
      <c r="L208" s="77">
        <v>4.4800000000000004</v>
      </c>
      <c r="M208" s="78">
        <f t="shared" si="14"/>
        <v>244.86199999999999</v>
      </c>
      <c r="N208" s="78">
        <v>13.67</v>
      </c>
      <c r="O208" s="79">
        <v>10.8</v>
      </c>
      <c r="P208" s="79">
        <f t="shared" si="15"/>
        <v>269.33199999999999</v>
      </c>
      <c r="Q208" s="58" t="s">
        <v>339</v>
      </c>
      <c r="R208" s="59">
        <v>6</v>
      </c>
      <c r="S208" s="60">
        <v>10.8</v>
      </c>
      <c r="T208" s="61" t="s">
        <v>339</v>
      </c>
      <c r="U208" s="61" t="s">
        <v>335</v>
      </c>
      <c r="V208" s="61" t="s">
        <v>335</v>
      </c>
      <c r="W208" s="61" t="s">
        <v>335</v>
      </c>
      <c r="X208" s="61" t="s">
        <v>339</v>
      </c>
      <c r="Y208" s="61">
        <v>6</v>
      </c>
      <c r="Z208" s="62">
        <v>0</v>
      </c>
      <c r="AA208" s="63" t="s">
        <v>339</v>
      </c>
      <c r="AB208" s="64">
        <v>3.2585299999999998E-2</v>
      </c>
      <c r="AC208" s="64" t="s">
        <v>335</v>
      </c>
      <c r="AD208" s="65">
        <v>8.584399999999999E-2</v>
      </c>
      <c r="AE208" s="65" t="s">
        <v>339</v>
      </c>
      <c r="AF208" s="66">
        <v>4.1146274999999996E-2</v>
      </c>
      <c r="AG208" s="66" t="s">
        <v>339</v>
      </c>
      <c r="AH208" s="67">
        <v>0.99324324500000005</v>
      </c>
      <c r="AI208" s="68" t="s">
        <v>339</v>
      </c>
      <c r="AJ208" s="69">
        <v>2.36616E-3</v>
      </c>
      <c r="AK208" s="69" t="s">
        <v>339</v>
      </c>
      <c r="AL208" s="70">
        <v>0.9</v>
      </c>
      <c r="AM208" s="70" t="s">
        <v>339</v>
      </c>
      <c r="AO208" s="2"/>
    </row>
    <row r="209" spans="1:41" ht="18.75" customHeight="1" thickBot="1" x14ac:dyDescent="0.45">
      <c r="A209" s="47" t="s">
        <v>118</v>
      </c>
      <c r="B209" s="38">
        <v>4466209</v>
      </c>
      <c r="C209" s="48" t="s">
        <v>333</v>
      </c>
      <c r="D209" s="71">
        <v>191.35999999999999</v>
      </c>
      <c r="E209" s="72">
        <v>13.67</v>
      </c>
      <c r="F209" s="72">
        <v>1.2</v>
      </c>
      <c r="G209" s="72">
        <f t="shared" si="12"/>
        <v>206.22999999999996</v>
      </c>
      <c r="H209" s="73">
        <v>211.983</v>
      </c>
      <c r="I209" s="74">
        <f t="shared" si="13"/>
        <v>20.623000000000019</v>
      </c>
      <c r="J209" s="75">
        <v>3.6</v>
      </c>
      <c r="K209" s="76">
        <v>0</v>
      </c>
      <c r="L209" s="77">
        <v>4.4800000000000004</v>
      </c>
      <c r="M209" s="78">
        <f t="shared" si="14"/>
        <v>220.06299999999999</v>
      </c>
      <c r="N209" s="78">
        <v>13.67</v>
      </c>
      <c r="O209" s="79">
        <v>0</v>
      </c>
      <c r="P209" s="79">
        <f t="shared" si="15"/>
        <v>233.73299999999998</v>
      </c>
      <c r="Q209" s="58" t="s">
        <v>335</v>
      </c>
      <c r="R209" s="59" t="s">
        <v>349</v>
      </c>
      <c r="S209" s="60">
        <v>0</v>
      </c>
      <c r="T209" s="61" t="s">
        <v>339</v>
      </c>
      <c r="U209" s="61" t="s">
        <v>335</v>
      </c>
      <c r="V209" s="61" t="s">
        <v>339</v>
      </c>
      <c r="W209" s="61" t="s">
        <v>335</v>
      </c>
      <c r="X209" s="61" t="s">
        <v>335</v>
      </c>
      <c r="Y209" s="61" t="s">
        <v>349</v>
      </c>
      <c r="Z209" s="62">
        <v>0</v>
      </c>
      <c r="AA209" s="63" t="s">
        <v>339</v>
      </c>
      <c r="AB209" s="64">
        <v>3.4769425E-2</v>
      </c>
      <c r="AC209" s="64" t="s">
        <v>335</v>
      </c>
      <c r="AD209" s="65">
        <v>0.15104575000000001</v>
      </c>
      <c r="AE209" s="65" t="s">
        <v>335</v>
      </c>
      <c r="AF209" s="66">
        <v>0.11471274999999999</v>
      </c>
      <c r="AG209" s="66" t="s">
        <v>335</v>
      </c>
      <c r="AH209" s="67">
        <v>0.98437156999999997</v>
      </c>
      <c r="AI209" s="68" t="s">
        <v>339</v>
      </c>
      <c r="AJ209" s="69">
        <v>1.6863760000000002E-2</v>
      </c>
      <c r="AK209" s="69" t="s">
        <v>335</v>
      </c>
      <c r="AL209" s="70">
        <v>0.83</v>
      </c>
      <c r="AM209" s="70" t="s">
        <v>339</v>
      </c>
      <c r="AO209" s="2"/>
    </row>
    <row r="210" spans="1:41" ht="18.75" customHeight="1" thickBot="1" x14ac:dyDescent="0.45">
      <c r="A210" s="47" t="s">
        <v>119</v>
      </c>
      <c r="B210" s="38">
        <v>626686</v>
      </c>
      <c r="C210" s="48" t="s">
        <v>333</v>
      </c>
      <c r="D210" s="71">
        <v>231.76</v>
      </c>
      <c r="E210" s="72">
        <v>13.67</v>
      </c>
      <c r="F210" s="72">
        <v>1.8</v>
      </c>
      <c r="G210" s="72">
        <f t="shared" si="12"/>
        <v>247.23</v>
      </c>
      <c r="H210" s="73">
        <v>256.483</v>
      </c>
      <c r="I210" s="74">
        <f t="shared" si="13"/>
        <v>24.723000000000013</v>
      </c>
      <c r="J210" s="75">
        <v>3.6</v>
      </c>
      <c r="K210" s="76">
        <v>0</v>
      </c>
      <c r="L210" s="77">
        <v>4.4800000000000004</v>
      </c>
      <c r="M210" s="78">
        <f t="shared" si="14"/>
        <v>264.56300000000005</v>
      </c>
      <c r="N210" s="78">
        <v>13.67</v>
      </c>
      <c r="O210" s="79">
        <v>9</v>
      </c>
      <c r="P210" s="79">
        <f t="shared" si="15"/>
        <v>287.23300000000006</v>
      </c>
      <c r="Q210" s="58" t="s">
        <v>339</v>
      </c>
      <c r="R210" s="59">
        <v>5</v>
      </c>
      <c r="S210" s="60">
        <v>9</v>
      </c>
      <c r="T210" s="61" t="s">
        <v>339</v>
      </c>
      <c r="U210" s="61" t="s">
        <v>335</v>
      </c>
      <c r="V210" s="61" t="s">
        <v>335</v>
      </c>
      <c r="W210" s="61" t="s">
        <v>335</v>
      </c>
      <c r="X210" s="61" t="s">
        <v>339</v>
      </c>
      <c r="Y210" s="61">
        <v>5</v>
      </c>
      <c r="Z210" s="62">
        <v>0</v>
      </c>
      <c r="AA210" s="63" t="s">
        <v>339</v>
      </c>
      <c r="AB210" s="64">
        <v>3.3759325E-2</v>
      </c>
      <c r="AC210" s="64" t="s">
        <v>335</v>
      </c>
      <c r="AD210" s="65">
        <v>5.3100299999999996E-2</v>
      </c>
      <c r="AE210" s="65" t="s">
        <v>339</v>
      </c>
      <c r="AF210" s="66">
        <v>6.8575174999999988E-2</v>
      </c>
      <c r="AG210" s="66" t="s">
        <v>339</v>
      </c>
      <c r="AH210" s="67">
        <v>0.992857145</v>
      </c>
      <c r="AI210" s="68" t="s">
        <v>339</v>
      </c>
      <c r="AJ210" s="69">
        <v>2.171731E-2</v>
      </c>
      <c r="AK210" s="69" t="s">
        <v>335</v>
      </c>
      <c r="AL210" s="70">
        <v>0.85</v>
      </c>
      <c r="AM210" s="70" t="s">
        <v>339</v>
      </c>
      <c r="AO210" s="2"/>
    </row>
    <row r="211" spans="1:41" ht="18.75" customHeight="1" thickBot="1" x14ac:dyDescent="0.45">
      <c r="A211" s="47" t="s">
        <v>120</v>
      </c>
      <c r="B211" s="38">
        <v>625141</v>
      </c>
      <c r="C211" s="48" t="s">
        <v>333</v>
      </c>
      <c r="D211" s="71">
        <v>224.54</v>
      </c>
      <c r="E211" s="72">
        <v>13.67</v>
      </c>
      <c r="F211" s="72">
        <v>2.4</v>
      </c>
      <c r="G211" s="72">
        <f t="shared" si="12"/>
        <v>240.60999999999999</v>
      </c>
      <c r="H211" s="73">
        <v>248.601</v>
      </c>
      <c r="I211" s="74">
        <f t="shared" si="13"/>
        <v>24.061000000000007</v>
      </c>
      <c r="J211" s="75">
        <v>3.6</v>
      </c>
      <c r="K211" s="76">
        <v>0</v>
      </c>
      <c r="L211" s="77">
        <v>4.4800000000000004</v>
      </c>
      <c r="M211" s="78">
        <f t="shared" si="14"/>
        <v>256.68099999999998</v>
      </c>
      <c r="N211" s="78">
        <v>13.67</v>
      </c>
      <c r="O211" s="79">
        <v>9</v>
      </c>
      <c r="P211" s="79">
        <f t="shared" si="15"/>
        <v>279.351</v>
      </c>
      <c r="Q211" s="58" t="s">
        <v>339</v>
      </c>
      <c r="R211" s="59">
        <v>5</v>
      </c>
      <c r="S211" s="60">
        <v>9</v>
      </c>
      <c r="T211" s="61" t="s">
        <v>339</v>
      </c>
      <c r="U211" s="61" t="s">
        <v>335</v>
      </c>
      <c r="V211" s="61" t="s">
        <v>335</v>
      </c>
      <c r="W211" s="61" t="s">
        <v>335</v>
      </c>
      <c r="X211" s="61" t="s">
        <v>339</v>
      </c>
      <c r="Y211" s="61">
        <v>5</v>
      </c>
      <c r="Z211" s="62">
        <v>0</v>
      </c>
      <c r="AA211" s="63" t="s">
        <v>339</v>
      </c>
      <c r="AB211" s="64">
        <v>3.9064149999999999E-2</v>
      </c>
      <c r="AC211" s="64" t="s">
        <v>335</v>
      </c>
      <c r="AD211" s="65">
        <v>8.3504224999999987E-2</v>
      </c>
      <c r="AE211" s="65" t="s">
        <v>339</v>
      </c>
      <c r="AF211" s="66">
        <v>3.2884324999999999E-2</v>
      </c>
      <c r="AG211" s="66" t="s">
        <v>339</v>
      </c>
      <c r="AH211" s="67">
        <v>1</v>
      </c>
      <c r="AI211" s="68" t="s">
        <v>339</v>
      </c>
      <c r="AJ211" s="69">
        <v>1.7802249999999999E-2</v>
      </c>
      <c r="AK211" s="69" t="s">
        <v>335</v>
      </c>
      <c r="AL211" s="70">
        <v>0.95</v>
      </c>
      <c r="AM211" s="70" t="s">
        <v>339</v>
      </c>
      <c r="AO211" s="2"/>
    </row>
    <row r="212" spans="1:41" ht="18.75" customHeight="1" thickBot="1" x14ac:dyDescent="0.45">
      <c r="A212" s="47" t="s">
        <v>257</v>
      </c>
      <c r="B212" s="38">
        <v>654761</v>
      </c>
      <c r="C212" s="48" t="s">
        <v>333</v>
      </c>
      <c r="D212" s="71">
        <v>222.73999999999998</v>
      </c>
      <c r="E212" s="72">
        <v>13.67</v>
      </c>
      <c r="F212" s="72">
        <v>2.4</v>
      </c>
      <c r="G212" s="72">
        <f t="shared" si="12"/>
        <v>238.80999999999997</v>
      </c>
      <c r="H212" s="73">
        <v>246.62100000000001</v>
      </c>
      <c r="I212" s="74">
        <f t="shared" si="13"/>
        <v>23.881000000000029</v>
      </c>
      <c r="J212" s="75">
        <v>3.6</v>
      </c>
      <c r="K212" s="76">
        <v>0</v>
      </c>
      <c r="L212" s="77">
        <v>4.4800000000000004</v>
      </c>
      <c r="M212" s="78">
        <f t="shared" si="14"/>
        <v>254.70099999999999</v>
      </c>
      <c r="N212" s="78">
        <v>13.67</v>
      </c>
      <c r="O212" s="79">
        <v>10.8</v>
      </c>
      <c r="P212" s="79">
        <f t="shared" si="15"/>
        <v>279.17099999999999</v>
      </c>
      <c r="Q212" s="58" t="s">
        <v>339</v>
      </c>
      <c r="R212" s="59">
        <v>6</v>
      </c>
      <c r="S212" s="60">
        <v>10.8</v>
      </c>
      <c r="T212" s="61" t="s">
        <v>339</v>
      </c>
      <c r="U212" s="61" t="s">
        <v>335</v>
      </c>
      <c r="V212" s="61" t="s">
        <v>335</v>
      </c>
      <c r="W212" s="61" t="s">
        <v>335</v>
      </c>
      <c r="X212" s="61" t="s">
        <v>339</v>
      </c>
      <c r="Y212" s="61">
        <v>6</v>
      </c>
      <c r="Z212" s="62">
        <v>0</v>
      </c>
      <c r="AA212" s="63" t="s">
        <v>339</v>
      </c>
      <c r="AB212" s="64">
        <v>1.7292349999999998E-2</v>
      </c>
      <c r="AC212" s="64" t="s">
        <v>339</v>
      </c>
      <c r="AD212" s="65">
        <v>5.6686300000000002E-2</v>
      </c>
      <c r="AE212" s="65" t="s">
        <v>339</v>
      </c>
      <c r="AF212" s="66">
        <v>2.1726875E-2</v>
      </c>
      <c r="AG212" s="66" t="s">
        <v>339</v>
      </c>
      <c r="AH212" s="67">
        <v>0.99375000000000002</v>
      </c>
      <c r="AI212" s="68" t="s">
        <v>339</v>
      </c>
      <c r="AJ212" s="69">
        <v>2.6615359999999998E-2</v>
      </c>
      <c r="AK212" s="69" t="s">
        <v>335</v>
      </c>
      <c r="AL212" s="70">
        <v>0.8</v>
      </c>
      <c r="AM212" s="70" t="s">
        <v>339</v>
      </c>
      <c r="AO212" s="2"/>
    </row>
    <row r="213" spans="1:41" ht="18.75" customHeight="1" thickBot="1" x14ac:dyDescent="0.45">
      <c r="A213" s="47" t="s">
        <v>121</v>
      </c>
      <c r="B213" s="38">
        <v>626511</v>
      </c>
      <c r="C213" s="48" t="s">
        <v>333</v>
      </c>
      <c r="D213" s="71">
        <v>219.35999999999999</v>
      </c>
      <c r="E213" s="72">
        <v>13.67</v>
      </c>
      <c r="F213" s="72">
        <v>0</v>
      </c>
      <c r="G213" s="72">
        <f t="shared" si="12"/>
        <v>233.02999999999997</v>
      </c>
      <c r="H213" s="73">
        <v>242.66299999999998</v>
      </c>
      <c r="I213" s="74">
        <f t="shared" si="13"/>
        <v>23.302999999999997</v>
      </c>
      <c r="J213" s="75">
        <v>3.6</v>
      </c>
      <c r="K213" s="76">
        <v>0</v>
      </c>
      <c r="L213" s="77">
        <v>4.4800000000000004</v>
      </c>
      <c r="M213" s="78">
        <f t="shared" si="14"/>
        <v>250.74299999999997</v>
      </c>
      <c r="N213" s="78">
        <v>13.67</v>
      </c>
      <c r="O213" s="79">
        <v>0</v>
      </c>
      <c r="P213" s="79">
        <f t="shared" si="15"/>
        <v>264.41299999999995</v>
      </c>
      <c r="Q213" s="58" t="s">
        <v>335</v>
      </c>
      <c r="R213" s="59" t="s">
        <v>349</v>
      </c>
      <c r="S213" s="60">
        <v>0</v>
      </c>
      <c r="T213" s="61" t="s">
        <v>335</v>
      </c>
      <c r="U213" s="61" t="s">
        <v>335</v>
      </c>
      <c r="V213" s="61" t="s">
        <v>335</v>
      </c>
      <c r="W213" s="61" t="s">
        <v>335</v>
      </c>
      <c r="X213" s="61" t="s">
        <v>335</v>
      </c>
      <c r="Y213" s="61" t="s">
        <v>349</v>
      </c>
      <c r="Z213" s="62" t="s">
        <v>356</v>
      </c>
      <c r="AA213" s="63" t="s">
        <v>356</v>
      </c>
      <c r="AB213" s="64" t="s">
        <v>356</v>
      </c>
      <c r="AC213" s="64" t="s">
        <v>356</v>
      </c>
      <c r="AD213" s="65" t="s">
        <v>356</v>
      </c>
      <c r="AE213" s="65" t="s">
        <v>356</v>
      </c>
      <c r="AF213" s="66" t="s">
        <v>356</v>
      </c>
      <c r="AG213" s="66" t="s">
        <v>356</v>
      </c>
      <c r="AH213" s="67" t="s">
        <v>356</v>
      </c>
      <c r="AI213" s="68" t="s">
        <v>356</v>
      </c>
      <c r="AJ213" s="69" t="s">
        <v>356</v>
      </c>
      <c r="AK213" s="69" t="s">
        <v>356</v>
      </c>
      <c r="AL213" s="70" t="s">
        <v>341</v>
      </c>
      <c r="AM213" s="70" t="s">
        <v>335</v>
      </c>
      <c r="AO213" s="2"/>
    </row>
    <row r="214" spans="1:41" ht="18.75" customHeight="1" thickBot="1" x14ac:dyDescent="0.45">
      <c r="A214" s="47" t="s">
        <v>122</v>
      </c>
      <c r="B214" s="38">
        <v>4491301</v>
      </c>
      <c r="C214" s="48" t="s">
        <v>333</v>
      </c>
      <c r="D214" s="71">
        <v>213.91</v>
      </c>
      <c r="E214" s="72">
        <v>13.67</v>
      </c>
      <c r="F214" s="72">
        <v>2.4</v>
      </c>
      <c r="G214" s="72">
        <f t="shared" si="12"/>
        <v>229.98</v>
      </c>
      <c r="H214" s="73">
        <v>236.90800000000002</v>
      </c>
      <c r="I214" s="74">
        <f t="shared" si="13"/>
        <v>22.998000000000019</v>
      </c>
      <c r="J214" s="75">
        <v>3.6</v>
      </c>
      <c r="K214" s="76">
        <v>0</v>
      </c>
      <c r="L214" s="77">
        <v>4.4800000000000004</v>
      </c>
      <c r="M214" s="78">
        <f t="shared" si="14"/>
        <v>244.988</v>
      </c>
      <c r="N214" s="78">
        <v>13.67</v>
      </c>
      <c r="O214" s="79">
        <v>0</v>
      </c>
      <c r="P214" s="79">
        <f t="shared" si="15"/>
        <v>258.65800000000002</v>
      </c>
      <c r="Q214" s="58" t="s">
        <v>335</v>
      </c>
      <c r="R214" s="59" t="s">
        <v>349</v>
      </c>
      <c r="S214" s="60">
        <v>0</v>
      </c>
      <c r="T214" s="61" t="s">
        <v>335</v>
      </c>
      <c r="U214" s="61" t="s">
        <v>335</v>
      </c>
      <c r="V214" s="61" t="s">
        <v>335</v>
      </c>
      <c r="W214" s="61" t="s">
        <v>335</v>
      </c>
      <c r="X214" s="61" t="s">
        <v>335</v>
      </c>
      <c r="Y214" s="61" t="s">
        <v>349</v>
      </c>
      <c r="Z214" s="62">
        <v>0</v>
      </c>
      <c r="AA214" s="63" t="s">
        <v>339</v>
      </c>
      <c r="AB214" s="64">
        <v>1.7469624999999999E-2</v>
      </c>
      <c r="AC214" s="64" t="s">
        <v>339</v>
      </c>
      <c r="AD214" s="65">
        <v>0.23565050000000001</v>
      </c>
      <c r="AE214" s="65" t="s">
        <v>335</v>
      </c>
      <c r="AF214" s="66">
        <v>9.45714E-2</v>
      </c>
      <c r="AG214" s="66" t="s">
        <v>335</v>
      </c>
      <c r="AH214" s="67">
        <v>0.94097222000000003</v>
      </c>
      <c r="AI214" s="68" t="s">
        <v>335</v>
      </c>
      <c r="AJ214" s="69">
        <v>1.9280479999999999E-2</v>
      </c>
      <c r="AK214" s="69" t="s">
        <v>335</v>
      </c>
      <c r="AL214" s="70" t="s">
        <v>341</v>
      </c>
      <c r="AM214" s="70" t="s">
        <v>335</v>
      </c>
      <c r="AO214" s="2"/>
    </row>
    <row r="215" spans="1:41" ht="18.75" customHeight="1" thickBot="1" x14ac:dyDescent="0.45">
      <c r="A215" s="47" t="s">
        <v>123</v>
      </c>
      <c r="B215" s="38">
        <v>4482808</v>
      </c>
      <c r="C215" s="48" t="s">
        <v>333</v>
      </c>
      <c r="D215" s="71">
        <v>240.71000000000004</v>
      </c>
      <c r="E215" s="72">
        <v>13.67</v>
      </c>
      <c r="F215" s="72">
        <v>3</v>
      </c>
      <c r="G215" s="72">
        <f t="shared" si="12"/>
        <v>257.38</v>
      </c>
      <c r="H215" s="73">
        <v>266.44800000000004</v>
      </c>
      <c r="I215" s="74">
        <f t="shared" si="13"/>
        <v>25.738</v>
      </c>
      <c r="J215" s="75">
        <v>3.6</v>
      </c>
      <c r="K215" s="76">
        <v>0</v>
      </c>
      <c r="L215" s="77">
        <v>4.4800000000000004</v>
      </c>
      <c r="M215" s="78">
        <f t="shared" si="14"/>
        <v>274.52800000000008</v>
      </c>
      <c r="N215" s="78">
        <v>13.67</v>
      </c>
      <c r="O215" s="79">
        <v>5.4</v>
      </c>
      <c r="P215" s="79">
        <f t="shared" si="15"/>
        <v>293.59800000000007</v>
      </c>
      <c r="Q215" s="58" t="s">
        <v>339</v>
      </c>
      <c r="R215" s="59">
        <v>3</v>
      </c>
      <c r="S215" s="60">
        <v>5.4</v>
      </c>
      <c r="T215" s="61" t="s">
        <v>339</v>
      </c>
      <c r="U215" s="61" t="s">
        <v>335</v>
      </c>
      <c r="V215" s="61" t="s">
        <v>335</v>
      </c>
      <c r="W215" s="61" t="s">
        <v>335</v>
      </c>
      <c r="X215" s="61" t="s">
        <v>339</v>
      </c>
      <c r="Y215" s="61">
        <v>3</v>
      </c>
      <c r="Z215" s="62">
        <v>0</v>
      </c>
      <c r="AA215" s="63" t="s">
        <v>339</v>
      </c>
      <c r="AB215" s="64">
        <v>4.2852849999999998E-2</v>
      </c>
      <c r="AC215" s="64" t="s">
        <v>335</v>
      </c>
      <c r="AD215" s="65">
        <v>0.12452492500000001</v>
      </c>
      <c r="AE215" s="65" t="s">
        <v>335</v>
      </c>
      <c r="AF215" s="66">
        <v>0.128951925</v>
      </c>
      <c r="AG215" s="66" t="s">
        <v>335</v>
      </c>
      <c r="AH215" s="67">
        <v>1</v>
      </c>
      <c r="AI215" s="68" t="s">
        <v>339</v>
      </c>
      <c r="AJ215" s="69">
        <v>1.7072819999999999E-2</v>
      </c>
      <c r="AK215" s="69" t="s">
        <v>335</v>
      </c>
      <c r="AL215" s="70">
        <v>0.98499999999999999</v>
      </c>
      <c r="AM215" s="70" t="s">
        <v>339</v>
      </c>
      <c r="AO215" s="2"/>
    </row>
    <row r="216" spans="1:41" ht="18.75" customHeight="1" thickBot="1" x14ac:dyDescent="0.45">
      <c r="A216" s="47" t="s">
        <v>124</v>
      </c>
      <c r="B216" s="38">
        <v>4474007</v>
      </c>
      <c r="C216" s="48" t="s">
        <v>333</v>
      </c>
      <c r="D216" s="71">
        <v>202.17999999999998</v>
      </c>
      <c r="E216" s="72">
        <v>13.67</v>
      </c>
      <c r="F216" s="72">
        <v>2.4</v>
      </c>
      <c r="G216" s="72">
        <f t="shared" si="12"/>
        <v>218.24999999999997</v>
      </c>
      <c r="H216" s="73">
        <v>224.005</v>
      </c>
      <c r="I216" s="74">
        <f t="shared" si="13"/>
        <v>21.825000000000017</v>
      </c>
      <c r="J216" s="75">
        <v>3.6</v>
      </c>
      <c r="K216" s="76">
        <v>0</v>
      </c>
      <c r="L216" s="77">
        <v>4.4800000000000004</v>
      </c>
      <c r="M216" s="78">
        <f t="shared" si="14"/>
        <v>232.08499999999998</v>
      </c>
      <c r="N216" s="78">
        <v>13.67</v>
      </c>
      <c r="O216" s="79">
        <v>5.4</v>
      </c>
      <c r="P216" s="79">
        <f t="shared" si="15"/>
        <v>251.15499999999997</v>
      </c>
      <c r="Q216" s="58" t="s">
        <v>339</v>
      </c>
      <c r="R216" s="59">
        <v>3</v>
      </c>
      <c r="S216" s="60">
        <v>5.4</v>
      </c>
      <c r="T216" s="61" t="s">
        <v>339</v>
      </c>
      <c r="U216" s="61" t="s">
        <v>335</v>
      </c>
      <c r="V216" s="61" t="s">
        <v>335</v>
      </c>
      <c r="W216" s="61" t="s">
        <v>335</v>
      </c>
      <c r="X216" s="61" t="s">
        <v>339</v>
      </c>
      <c r="Y216" s="61">
        <v>3</v>
      </c>
      <c r="Z216" s="62">
        <v>0</v>
      </c>
      <c r="AA216" s="63" t="s">
        <v>339</v>
      </c>
      <c r="AB216" s="64">
        <v>4.2673824999999999E-2</v>
      </c>
      <c r="AC216" s="64" t="s">
        <v>335</v>
      </c>
      <c r="AD216" s="65">
        <v>0.15468564999999998</v>
      </c>
      <c r="AE216" s="65" t="s">
        <v>335</v>
      </c>
      <c r="AF216" s="66">
        <v>0.10100134999999999</v>
      </c>
      <c r="AG216" s="66" t="s">
        <v>335</v>
      </c>
      <c r="AH216" s="67">
        <v>0.99579832000000001</v>
      </c>
      <c r="AI216" s="68" t="s">
        <v>339</v>
      </c>
      <c r="AJ216" s="69">
        <v>2.4891030000000001E-2</v>
      </c>
      <c r="AK216" s="69" t="s">
        <v>335</v>
      </c>
      <c r="AL216" s="70">
        <v>0.77500000000000002</v>
      </c>
      <c r="AM216" s="70" t="s">
        <v>339</v>
      </c>
      <c r="AO216" s="2"/>
    </row>
    <row r="217" spans="1:41" ht="18.75" customHeight="1" thickBot="1" x14ac:dyDescent="0.45">
      <c r="A217" s="47" t="s">
        <v>267</v>
      </c>
      <c r="B217" s="38">
        <v>701190</v>
      </c>
      <c r="C217" s="48" t="s">
        <v>333</v>
      </c>
      <c r="D217" s="71">
        <v>223.13</v>
      </c>
      <c r="E217" s="72">
        <v>13.67</v>
      </c>
      <c r="F217" s="72">
        <v>1.2</v>
      </c>
      <c r="G217" s="72">
        <f t="shared" si="12"/>
        <v>237.99999999999997</v>
      </c>
      <c r="H217" s="73">
        <v>246.93</v>
      </c>
      <c r="I217" s="74">
        <f t="shared" si="13"/>
        <v>23.800000000000011</v>
      </c>
      <c r="J217" s="75">
        <v>3.6</v>
      </c>
      <c r="K217" s="76">
        <v>0</v>
      </c>
      <c r="L217" s="77">
        <v>4.4800000000000004</v>
      </c>
      <c r="M217" s="78">
        <f t="shared" si="14"/>
        <v>255.01</v>
      </c>
      <c r="N217" s="78">
        <v>13.67</v>
      </c>
      <c r="O217" s="79">
        <v>3.6</v>
      </c>
      <c r="P217" s="79">
        <f t="shared" si="15"/>
        <v>272.28000000000003</v>
      </c>
      <c r="Q217" s="58" t="s">
        <v>339</v>
      </c>
      <c r="R217" s="59">
        <v>2</v>
      </c>
      <c r="S217" s="60">
        <v>3.6</v>
      </c>
      <c r="T217" s="61" t="s">
        <v>339</v>
      </c>
      <c r="U217" s="61" t="s">
        <v>335</v>
      </c>
      <c r="V217" s="61" t="s">
        <v>335</v>
      </c>
      <c r="W217" s="61" t="s">
        <v>335</v>
      </c>
      <c r="X217" s="61" t="s">
        <v>339</v>
      </c>
      <c r="Y217" s="61">
        <v>2</v>
      </c>
      <c r="Z217" s="62">
        <v>0</v>
      </c>
      <c r="AA217" s="63" t="s">
        <v>339</v>
      </c>
      <c r="AB217" s="64">
        <v>3.2237525000000003E-2</v>
      </c>
      <c r="AC217" s="64" t="s">
        <v>335</v>
      </c>
      <c r="AD217" s="65">
        <v>0.10992175000000001</v>
      </c>
      <c r="AE217" s="65" t="s">
        <v>335</v>
      </c>
      <c r="AF217" s="66">
        <v>0.12415757499999999</v>
      </c>
      <c r="AG217" s="66" t="s">
        <v>335</v>
      </c>
      <c r="AH217" s="67">
        <v>0.98076922999999994</v>
      </c>
      <c r="AI217" s="68" t="s">
        <v>339</v>
      </c>
      <c r="AJ217" s="69">
        <v>2.8460050000000001E-2</v>
      </c>
      <c r="AK217" s="69" t="s">
        <v>335</v>
      </c>
      <c r="AL217" s="70" t="s">
        <v>340</v>
      </c>
      <c r="AM217" s="70" t="s">
        <v>335</v>
      </c>
      <c r="AO217" s="2"/>
    </row>
    <row r="218" spans="1:41" ht="18.75" customHeight="1" thickBot="1" x14ac:dyDescent="0.45">
      <c r="A218" s="47" t="s">
        <v>125</v>
      </c>
      <c r="B218" s="38">
        <v>4483804</v>
      </c>
      <c r="C218" s="48" t="s">
        <v>333</v>
      </c>
      <c r="D218" s="71">
        <v>216.01</v>
      </c>
      <c r="E218" s="72">
        <v>13.67</v>
      </c>
      <c r="F218" s="72">
        <v>2.4</v>
      </c>
      <c r="G218" s="72">
        <f t="shared" si="12"/>
        <v>232.07999999999998</v>
      </c>
      <c r="H218" s="73">
        <v>239.21800000000002</v>
      </c>
      <c r="I218" s="74">
        <f t="shared" si="13"/>
        <v>23.208000000000027</v>
      </c>
      <c r="J218" s="75">
        <v>3.6</v>
      </c>
      <c r="K218" s="76">
        <v>0</v>
      </c>
      <c r="L218" s="77">
        <v>4.4800000000000004</v>
      </c>
      <c r="M218" s="78">
        <f t="shared" si="14"/>
        <v>247.298</v>
      </c>
      <c r="N218" s="78">
        <v>13.67</v>
      </c>
      <c r="O218" s="79">
        <v>7.2</v>
      </c>
      <c r="P218" s="79">
        <f t="shared" si="15"/>
        <v>268.16800000000001</v>
      </c>
      <c r="Q218" s="58" t="s">
        <v>339</v>
      </c>
      <c r="R218" s="59">
        <v>4</v>
      </c>
      <c r="S218" s="60">
        <v>7.2</v>
      </c>
      <c r="T218" s="61" t="s">
        <v>339</v>
      </c>
      <c r="U218" s="61" t="s">
        <v>335</v>
      </c>
      <c r="V218" s="61" t="s">
        <v>335</v>
      </c>
      <c r="W218" s="61" t="s">
        <v>335</v>
      </c>
      <c r="X218" s="61" t="s">
        <v>339</v>
      </c>
      <c r="Y218" s="61">
        <v>4</v>
      </c>
      <c r="Z218" s="62">
        <v>0</v>
      </c>
      <c r="AA218" s="63" t="s">
        <v>339</v>
      </c>
      <c r="AB218" s="64">
        <v>3.2846025000000001E-2</v>
      </c>
      <c r="AC218" s="64" t="s">
        <v>335</v>
      </c>
      <c r="AD218" s="65">
        <v>8.8100325000000007E-2</v>
      </c>
      <c r="AE218" s="65" t="s">
        <v>339</v>
      </c>
      <c r="AF218" s="66">
        <v>0.10204757500000002</v>
      </c>
      <c r="AG218" s="66" t="s">
        <v>335</v>
      </c>
      <c r="AH218" s="67">
        <v>0.98741127499999992</v>
      </c>
      <c r="AI218" s="68" t="s">
        <v>339</v>
      </c>
      <c r="AJ218" s="69">
        <v>1.6974699999999999E-2</v>
      </c>
      <c r="AK218" s="69" t="s">
        <v>335</v>
      </c>
      <c r="AL218" s="70">
        <v>0.8</v>
      </c>
      <c r="AM218" s="70" t="s">
        <v>339</v>
      </c>
      <c r="AO218" s="2"/>
    </row>
    <row r="219" spans="1:41" ht="18.75" customHeight="1" thickBot="1" x14ac:dyDescent="0.45">
      <c r="A219" s="82" t="s">
        <v>294</v>
      </c>
      <c r="B219" s="38">
        <v>747386</v>
      </c>
      <c r="C219" s="48" t="s">
        <v>333</v>
      </c>
      <c r="D219" s="71">
        <v>202.73</v>
      </c>
      <c r="E219" s="72">
        <v>13.67</v>
      </c>
      <c r="F219" s="72">
        <v>1.8</v>
      </c>
      <c r="G219" s="72">
        <f t="shared" si="12"/>
        <v>218.2</v>
      </c>
      <c r="H219" s="73">
        <v>224.55</v>
      </c>
      <c r="I219" s="74">
        <f t="shared" si="13"/>
        <v>21.820000000000022</v>
      </c>
      <c r="J219" s="75">
        <v>3.6</v>
      </c>
      <c r="K219" s="76">
        <v>0</v>
      </c>
      <c r="L219" s="77">
        <v>4.4800000000000004</v>
      </c>
      <c r="M219" s="78">
        <f t="shared" si="14"/>
        <v>232.63</v>
      </c>
      <c r="N219" s="78">
        <v>13.67</v>
      </c>
      <c r="O219" s="79">
        <v>9</v>
      </c>
      <c r="P219" s="79">
        <f t="shared" si="15"/>
        <v>255.29999999999998</v>
      </c>
      <c r="Q219" s="58" t="s">
        <v>339</v>
      </c>
      <c r="R219" s="59">
        <v>5</v>
      </c>
      <c r="S219" s="60">
        <v>9</v>
      </c>
      <c r="T219" s="61" t="s">
        <v>339</v>
      </c>
      <c r="U219" s="61" t="s">
        <v>335</v>
      </c>
      <c r="V219" s="61" t="s">
        <v>335</v>
      </c>
      <c r="W219" s="61" t="s">
        <v>335</v>
      </c>
      <c r="X219" s="61" t="s">
        <v>339</v>
      </c>
      <c r="Y219" s="61">
        <v>5</v>
      </c>
      <c r="Z219" s="62">
        <v>0</v>
      </c>
      <c r="AA219" s="63" t="s">
        <v>339</v>
      </c>
      <c r="AB219" s="64">
        <v>1.2469024999999998E-2</v>
      </c>
      <c r="AC219" s="64" t="s">
        <v>339</v>
      </c>
      <c r="AD219" s="65">
        <v>0.152349075</v>
      </c>
      <c r="AE219" s="65" t="s">
        <v>335</v>
      </c>
      <c r="AF219" s="66">
        <v>5.592805E-2</v>
      </c>
      <c r="AG219" s="66" t="s">
        <v>339</v>
      </c>
      <c r="AH219" s="67">
        <v>0.97199999999999998</v>
      </c>
      <c r="AI219" s="68" t="s">
        <v>335</v>
      </c>
      <c r="AJ219" s="69">
        <v>1.169252E-2</v>
      </c>
      <c r="AK219" s="69" t="s">
        <v>339</v>
      </c>
      <c r="AL219" s="70">
        <v>0.79</v>
      </c>
      <c r="AM219" s="70" t="s">
        <v>339</v>
      </c>
      <c r="AO219" s="2"/>
    </row>
    <row r="220" spans="1:41" ht="18.75" customHeight="1" thickBot="1" x14ac:dyDescent="0.45">
      <c r="A220" s="47" t="s">
        <v>236</v>
      </c>
      <c r="B220" s="38">
        <v>605174</v>
      </c>
      <c r="C220" s="48" t="s">
        <v>333</v>
      </c>
      <c r="D220" s="71">
        <v>210.5</v>
      </c>
      <c r="E220" s="72">
        <v>13.67</v>
      </c>
      <c r="F220" s="72">
        <v>1.8</v>
      </c>
      <c r="G220" s="72">
        <f t="shared" si="12"/>
        <v>225.97</v>
      </c>
      <c r="H220" s="73">
        <v>233.09700000000001</v>
      </c>
      <c r="I220" s="74">
        <f t="shared" si="13"/>
        <v>22.597000000000008</v>
      </c>
      <c r="J220" s="75">
        <v>3.6</v>
      </c>
      <c r="K220" s="76">
        <v>0</v>
      </c>
      <c r="L220" s="77">
        <v>4.4800000000000004</v>
      </c>
      <c r="M220" s="78">
        <f t="shared" si="14"/>
        <v>241.17699999999999</v>
      </c>
      <c r="N220" s="78">
        <v>13.67</v>
      </c>
      <c r="O220" s="79">
        <v>5.4</v>
      </c>
      <c r="P220" s="79">
        <f t="shared" si="15"/>
        <v>260.24699999999996</v>
      </c>
      <c r="Q220" s="58" t="s">
        <v>339</v>
      </c>
      <c r="R220" s="59">
        <v>3</v>
      </c>
      <c r="S220" s="60">
        <v>5.4</v>
      </c>
      <c r="T220" s="61" t="s">
        <v>339</v>
      </c>
      <c r="U220" s="61" t="s">
        <v>335</v>
      </c>
      <c r="V220" s="61" t="s">
        <v>335</v>
      </c>
      <c r="W220" s="61" t="s">
        <v>335</v>
      </c>
      <c r="X220" s="61" t="s">
        <v>339</v>
      </c>
      <c r="Y220" s="61">
        <v>3</v>
      </c>
      <c r="Z220" s="62">
        <v>0</v>
      </c>
      <c r="AA220" s="63" t="s">
        <v>339</v>
      </c>
      <c r="AB220" s="64">
        <v>2.6379550000000002E-2</v>
      </c>
      <c r="AC220" s="64" t="s">
        <v>335</v>
      </c>
      <c r="AD220" s="65">
        <v>0.12335299999999999</v>
      </c>
      <c r="AE220" s="65" t="s">
        <v>335</v>
      </c>
      <c r="AF220" s="66">
        <v>9.2791949999999998E-2</v>
      </c>
      <c r="AG220" s="66" t="s">
        <v>335</v>
      </c>
      <c r="AH220" s="67">
        <v>0.97591532000000003</v>
      </c>
      <c r="AI220" s="68" t="s">
        <v>335</v>
      </c>
      <c r="AJ220" s="69">
        <v>1.1910940000000002E-2</v>
      </c>
      <c r="AK220" s="69" t="s">
        <v>339</v>
      </c>
      <c r="AL220" s="70">
        <v>0.98</v>
      </c>
      <c r="AM220" s="70" t="s">
        <v>339</v>
      </c>
      <c r="AO220" s="2"/>
    </row>
    <row r="221" spans="1:41" ht="18.75" customHeight="1" thickBot="1" x14ac:dyDescent="0.45">
      <c r="A221" s="47" t="s">
        <v>413</v>
      </c>
      <c r="B221" s="38">
        <v>863963</v>
      </c>
      <c r="C221" s="48" t="s">
        <v>333</v>
      </c>
      <c r="D221" s="71">
        <v>214.35999999999999</v>
      </c>
      <c r="E221" s="72">
        <v>13.67</v>
      </c>
      <c r="F221" s="72">
        <v>2.4</v>
      </c>
      <c r="G221" s="72">
        <f t="shared" si="12"/>
        <v>230.42999999999998</v>
      </c>
      <c r="H221" s="73">
        <v>237.40299999999999</v>
      </c>
      <c r="I221" s="74">
        <f t="shared" si="13"/>
        <v>23.043000000000006</v>
      </c>
      <c r="J221" s="75">
        <v>3.6</v>
      </c>
      <c r="K221" s="76">
        <v>0</v>
      </c>
      <c r="L221" s="77">
        <v>4.4800000000000004</v>
      </c>
      <c r="M221" s="78">
        <f t="shared" si="14"/>
        <v>245.48299999999998</v>
      </c>
      <c r="N221" s="78">
        <v>13.67</v>
      </c>
      <c r="O221" s="79">
        <v>0</v>
      </c>
      <c r="P221" s="79">
        <f t="shared" si="15"/>
        <v>259.15299999999996</v>
      </c>
      <c r="Q221" s="58" t="s">
        <v>335</v>
      </c>
      <c r="R221" s="59" t="s">
        <v>349</v>
      </c>
      <c r="S221" s="60">
        <v>0</v>
      </c>
      <c r="T221" s="61" t="s">
        <v>335</v>
      </c>
      <c r="U221" s="61" t="s">
        <v>335</v>
      </c>
      <c r="V221" s="61" t="s">
        <v>335</v>
      </c>
      <c r="W221" s="61" t="s">
        <v>335</v>
      </c>
      <c r="X221" s="61" t="s">
        <v>335</v>
      </c>
      <c r="Y221" s="61" t="s">
        <v>349</v>
      </c>
      <c r="Z221" s="62">
        <v>0</v>
      </c>
      <c r="AA221" s="63" t="s">
        <v>339</v>
      </c>
      <c r="AB221" s="64">
        <v>3.2051249999999996E-3</v>
      </c>
      <c r="AC221" s="64" t="s">
        <v>339</v>
      </c>
      <c r="AD221" s="65">
        <v>9.9391599999999997E-2</v>
      </c>
      <c r="AE221" s="65" t="s">
        <v>339</v>
      </c>
      <c r="AF221" s="66">
        <v>3.9206024999999992E-2</v>
      </c>
      <c r="AG221" s="66" t="s">
        <v>339</v>
      </c>
      <c r="AH221" s="67">
        <v>0.98923299000000009</v>
      </c>
      <c r="AI221" s="68" t="s">
        <v>339</v>
      </c>
      <c r="AJ221" s="69">
        <v>1.5423929999999999E-2</v>
      </c>
      <c r="AK221" s="69" t="s">
        <v>335</v>
      </c>
      <c r="AL221" s="70" t="s">
        <v>341</v>
      </c>
      <c r="AM221" s="70" t="s">
        <v>335</v>
      </c>
      <c r="AO221" s="2"/>
    </row>
    <row r="222" spans="1:41" ht="18.75" customHeight="1" thickBot="1" x14ac:dyDescent="0.45">
      <c r="A222" s="47" t="s">
        <v>208</v>
      </c>
      <c r="B222" s="38">
        <v>480177</v>
      </c>
      <c r="C222" s="48" t="s">
        <v>333</v>
      </c>
      <c r="D222" s="71">
        <v>210.81</v>
      </c>
      <c r="E222" s="72">
        <v>13.67</v>
      </c>
      <c r="F222" s="72">
        <v>1.8</v>
      </c>
      <c r="G222" s="72">
        <f t="shared" si="12"/>
        <v>226.28</v>
      </c>
      <c r="H222" s="73">
        <v>233.43800000000002</v>
      </c>
      <c r="I222" s="74">
        <f t="shared" si="13"/>
        <v>22.628000000000014</v>
      </c>
      <c r="J222" s="75">
        <v>3.6</v>
      </c>
      <c r="K222" s="76">
        <v>0</v>
      </c>
      <c r="L222" s="77">
        <v>4.4800000000000004</v>
      </c>
      <c r="M222" s="78">
        <f t="shared" si="14"/>
        <v>241.518</v>
      </c>
      <c r="N222" s="78">
        <v>13.67</v>
      </c>
      <c r="O222" s="79">
        <v>10.8</v>
      </c>
      <c r="P222" s="79">
        <f t="shared" si="15"/>
        <v>265.988</v>
      </c>
      <c r="Q222" s="58" t="s">
        <v>339</v>
      </c>
      <c r="R222" s="59">
        <v>6</v>
      </c>
      <c r="S222" s="60">
        <v>10.8</v>
      </c>
      <c r="T222" s="61" t="s">
        <v>339</v>
      </c>
      <c r="U222" s="61" t="s">
        <v>335</v>
      </c>
      <c r="V222" s="61" t="s">
        <v>335</v>
      </c>
      <c r="W222" s="61" t="s">
        <v>335</v>
      </c>
      <c r="X222" s="61" t="s">
        <v>339</v>
      </c>
      <c r="Y222" s="61">
        <v>6</v>
      </c>
      <c r="Z222" s="62">
        <v>0</v>
      </c>
      <c r="AA222" s="63" t="s">
        <v>339</v>
      </c>
      <c r="AB222" s="64">
        <v>2.5451624999999999E-2</v>
      </c>
      <c r="AC222" s="64" t="s">
        <v>339</v>
      </c>
      <c r="AD222" s="65">
        <v>8.2792325E-2</v>
      </c>
      <c r="AE222" s="65" t="s">
        <v>339</v>
      </c>
      <c r="AF222" s="66">
        <v>6.6921649999999999E-2</v>
      </c>
      <c r="AG222" s="66" t="s">
        <v>339</v>
      </c>
      <c r="AH222" s="67">
        <v>0.98488653000000015</v>
      </c>
      <c r="AI222" s="68" t="s">
        <v>339</v>
      </c>
      <c r="AJ222" s="69">
        <v>1.7842009999999998E-2</v>
      </c>
      <c r="AK222" s="69" t="s">
        <v>335</v>
      </c>
      <c r="AL222" s="70">
        <v>0.875</v>
      </c>
      <c r="AM222" s="70" t="s">
        <v>339</v>
      </c>
      <c r="AO222" s="2"/>
    </row>
    <row r="223" spans="1:41" ht="18.75" customHeight="1" thickBot="1" x14ac:dyDescent="0.45">
      <c r="A223" s="47" t="s">
        <v>126</v>
      </c>
      <c r="B223" s="38">
        <v>4476701</v>
      </c>
      <c r="C223" s="48" t="s">
        <v>333</v>
      </c>
      <c r="D223" s="71">
        <v>200.85</v>
      </c>
      <c r="E223" s="72">
        <v>13.67</v>
      </c>
      <c r="F223" s="72">
        <v>2.4</v>
      </c>
      <c r="G223" s="72">
        <f t="shared" si="12"/>
        <v>216.92</v>
      </c>
      <c r="H223" s="73">
        <v>222.542</v>
      </c>
      <c r="I223" s="74">
        <f t="shared" si="13"/>
        <v>21.692000000000007</v>
      </c>
      <c r="J223" s="75">
        <v>3.6</v>
      </c>
      <c r="K223" s="76">
        <v>0</v>
      </c>
      <c r="L223" s="77">
        <v>4.4800000000000004</v>
      </c>
      <c r="M223" s="78">
        <f t="shared" si="14"/>
        <v>230.62199999999999</v>
      </c>
      <c r="N223" s="81">
        <v>0</v>
      </c>
      <c r="O223" s="79">
        <v>9</v>
      </c>
      <c r="P223" s="79">
        <f t="shared" si="15"/>
        <v>239.62199999999999</v>
      </c>
      <c r="Q223" s="58" t="s">
        <v>339</v>
      </c>
      <c r="R223" s="59">
        <v>5</v>
      </c>
      <c r="S223" s="60">
        <v>9</v>
      </c>
      <c r="T223" s="61" t="s">
        <v>339</v>
      </c>
      <c r="U223" s="61" t="s">
        <v>335</v>
      </c>
      <c r="V223" s="61" t="s">
        <v>335</v>
      </c>
      <c r="W223" s="61" t="s">
        <v>335</v>
      </c>
      <c r="X223" s="61" t="s">
        <v>339</v>
      </c>
      <c r="Y223" s="61">
        <v>5</v>
      </c>
      <c r="Z223" s="62">
        <v>0</v>
      </c>
      <c r="AA223" s="63" t="s">
        <v>339</v>
      </c>
      <c r="AB223" s="64">
        <v>0</v>
      </c>
      <c r="AC223" s="64" t="s">
        <v>339</v>
      </c>
      <c r="AD223" s="65">
        <v>9.1977575000000006E-2</v>
      </c>
      <c r="AE223" s="65" t="s">
        <v>339</v>
      </c>
      <c r="AF223" s="66">
        <v>0.15</v>
      </c>
      <c r="AG223" s="66" t="s">
        <v>335</v>
      </c>
      <c r="AH223" s="67">
        <v>1</v>
      </c>
      <c r="AI223" s="68" t="s">
        <v>339</v>
      </c>
      <c r="AJ223" s="69" t="s">
        <v>356</v>
      </c>
      <c r="AK223" s="69" t="s">
        <v>356</v>
      </c>
      <c r="AL223" s="70">
        <v>0.80500000000000005</v>
      </c>
      <c r="AM223" s="70" t="s">
        <v>339</v>
      </c>
      <c r="AO223" s="2"/>
    </row>
    <row r="224" spans="1:41" ht="18.75" customHeight="1" thickBot="1" x14ac:dyDescent="0.45">
      <c r="A224" s="47" t="s">
        <v>127</v>
      </c>
      <c r="B224" s="38">
        <v>4499506</v>
      </c>
      <c r="C224" s="48" t="s">
        <v>333</v>
      </c>
      <c r="D224" s="71">
        <v>203.06</v>
      </c>
      <c r="E224" s="72">
        <v>13.67</v>
      </c>
      <c r="F224" s="72">
        <v>2.4</v>
      </c>
      <c r="G224" s="72">
        <f t="shared" si="12"/>
        <v>219.13</v>
      </c>
      <c r="H224" s="73">
        <v>224.97300000000001</v>
      </c>
      <c r="I224" s="74">
        <f t="shared" si="13"/>
        <v>21.913000000000011</v>
      </c>
      <c r="J224" s="75">
        <v>3.6</v>
      </c>
      <c r="K224" s="76">
        <v>0</v>
      </c>
      <c r="L224" s="77">
        <v>4.4800000000000004</v>
      </c>
      <c r="M224" s="78">
        <f t="shared" si="14"/>
        <v>233.053</v>
      </c>
      <c r="N224" s="78">
        <v>13.67</v>
      </c>
      <c r="O224" s="79">
        <v>12.6</v>
      </c>
      <c r="P224" s="79">
        <f t="shared" si="15"/>
        <v>259.32299999999998</v>
      </c>
      <c r="Q224" s="58" t="s">
        <v>339</v>
      </c>
      <c r="R224" s="59">
        <v>7</v>
      </c>
      <c r="S224" s="60">
        <v>12.6</v>
      </c>
      <c r="T224" s="61" t="s">
        <v>339</v>
      </c>
      <c r="U224" s="61" t="s">
        <v>335</v>
      </c>
      <c r="V224" s="61" t="s">
        <v>335</v>
      </c>
      <c r="W224" s="61" t="s">
        <v>335</v>
      </c>
      <c r="X224" s="61" t="s">
        <v>339</v>
      </c>
      <c r="Y224" s="61">
        <v>7</v>
      </c>
      <c r="Z224" s="62">
        <v>0</v>
      </c>
      <c r="AA224" s="63" t="s">
        <v>339</v>
      </c>
      <c r="AB224" s="64">
        <v>1.06576E-2</v>
      </c>
      <c r="AC224" s="64" t="s">
        <v>339</v>
      </c>
      <c r="AD224" s="65">
        <v>1.06576E-2</v>
      </c>
      <c r="AE224" s="65" t="s">
        <v>339</v>
      </c>
      <c r="AF224" s="66">
        <v>6.3453524999999997E-2</v>
      </c>
      <c r="AG224" s="66" t="s">
        <v>339</v>
      </c>
      <c r="AH224" s="67">
        <v>1</v>
      </c>
      <c r="AI224" s="68" t="s">
        <v>339</v>
      </c>
      <c r="AJ224" s="69">
        <v>1.3362529999999999E-2</v>
      </c>
      <c r="AK224" s="69" t="s">
        <v>339</v>
      </c>
      <c r="AL224" s="70">
        <v>0.82</v>
      </c>
      <c r="AM224" s="70" t="s">
        <v>339</v>
      </c>
      <c r="AO224" s="2"/>
    </row>
    <row r="225" spans="1:41" ht="18.75" customHeight="1" thickBot="1" x14ac:dyDescent="0.45">
      <c r="A225" s="101" t="s">
        <v>128</v>
      </c>
      <c r="B225" s="102">
        <v>758361</v>
      </c>
      <c r="C225" s="48" t="s">
        <v>333</v>
      </c>
      <c r="D225" s="71">
        <v>204.29</v>
      </c>
      <c r="E225" s="72">
        <v>13.67</v>
      </c>
      <c r="F225" s="72">
        <v>2.4</v>
      </c>
      <c r="G225" s="72">
        <f t="shared" si="12"/>
        <v>220.35999999999999</v>
      </c>
      <c r="H225" s="73">
        <v>226.32600000000002</v>
      </c>
      <c r="I225" s="74">
        <f t="shared" si="13"/>
        <v>22.03600000000003</v>
      </c>
      <c r="J225" s="75">
        <v>3.6</v>
      </c>
      <c r="K225" s="76">
        <v>0</v>
      </c>
      <c r="L225" s="77">
        <v>4.4800000000000004</v>
      </c>
      <c r="M225" s="78">
        <f t="shared" si="14"/>
        <v>234.40600000000001</v>
      </c>
      <c r="N225" s="81">
        <v>0</v>
      </c>
      <c r="O225" s="79">
        <v>9</v>
      </c>
      <c r="P225" s="79">
        <f t="shared" si="15"/>
        <v>243.40600000000001</v>
      </c>
      <c r="Q225" s="58" t="s">
        <v>339</v>
      </c>
      <c r="R225" s="59">
        <v>5</v>
      </c>
      <c r="S225" s="60">
        <v>9</v>
      </c>
      <c r="T225" s="61" t="s">
        <v>339</v>
      </c>
      <c r="U225" s="61" t="s">
        <v>339</v>
      </c>
      <c r="V225" s="61" t="s">
        <v>335</v>
      </c>
      <c r="W225" s="61" t="s">
        <v>335</v>
      </c>
      <c r="X225" s="61" t="s">
        <v>339</v>
      </c>
      <c r="Y225" s="61">
        <v>5</v>
      </c>
      <c r="Z225" s="62">
        <v>0</v>
      </c>
      <c r="AA225" s="63" t="s">
        <v>339</v>
      </c>
      <c r="AB225" s="64">
        <v>3.9071499999999999E-3</v>
      </c>
      <c r="AC225" s="64" t="s">
        <v>339</v>
      </c>
      <c r="AD225" s="65">
        <v>0.11542695</v>
      </c>
      <c r="AE225" s="65" t="s">
        <v>335</v>
      </c>
      <c r="AF225" s="66">
        <v>2.9973949999999996E-2</v>
      </c>
      <c r="AG225" s="66" t="s">
        <v>339</v>
      </c>
      <c r="AH225" s="67">
        <v>0.98912598000000007</v>
      </c>
      <c r="AI225" s="68" t="s">
        <v>339</v>
      </c>
      <c r="AJ225" s="69">
        <v>1.722537E-2</v>
      </c>
      <c r="AK225" s="69" t="s">
        <v>335</v>
      </c>
      <c r="AL225" s="70">
        <v>0.90500000000000003</v>
      </c>
      <c r="AM225" s="70" t="s">
        <v>339</v>
      </c>
      <c r="AO225" s="2"/>
    </row>
    <row r="226" spans="1:41" ht="18.75" customHeight="1" thickBot="1" x14ac:dyDescent="0.45">
      <c r="A226" s="47" t="s">
        <v>129</v>
      </c>
      <c r="B226" s="38">
        <v>6799604</v>
      </c>
      <c r="C226" s="48" t="s">
        <v>333</v>
      </c>
      <c r="D226" s="71">
        <v>196.23</v>
      </c>
      <c r="E226" s="72">
        <v>13.67</v>
      </c>
      <c r="F226" s="72">
        <v>2.4</v>
      </c>
      <c r="G226" s="72">
        <f t="shared" si="12"/>
        <v>212.29999999999998</v>
      </c>
      <c r="H226" s="73">
        <v>217.46</v>
      </c>
      <c r="I226" s="74">
        <f t="shared" si="13"/>
        <v>21.230000000000018</v>
      </c>
      <c r="J226" s="75">
        <v>3.6</v>
      </c>
      <c r="K226" s="76">
        <v>0</v>
      </c>
      <c r="L226" s="77">
        <v>4.4800000000000004</v>
      </c>
      <c r="M226" s="78">
        <f t="shared" si="14"/>
        <v>225.54</v>
      </c>
      <c r="N226" s="78">
        <v>13.67</v>
      </c>
      <c r="O226" s="79">
        <v>9</v>
      </c>
      <c r="P226" s="79">
        <f t="shared" si="15"/>
        <v>248.20999999999998</v>
      </c>
      <c r="Q226" s="58" t="s">
        <v>339</v>
      </c>
      <c r="R226" s="59">
        <v>5</v>
      </c>
      <c r="S226" s="60">
        <v>9</v>
      </c>
      <c r="T226" s="61" t="s">
        <v>339</v>
      </c>
      <c r="U226" s="61" t="s">
        <v>335</v>
      </c>
      <c r="V226" s="61" t="s">
        <v>335</v>
      </c>
      <c r="W226" s="61" t="s">
        <v>335</v>
      </c>
      <c r="X226" s="61" t="s">
        <v>339</v>
      </c>
      <c r="Y226" s="61">
        <v>5</v>
      </c>
      <c r="Z226" s="62">
        <v>0</v>
      </c>
      <c r="AA226" s="63" t="s">
        <v>339</v>
      </c>
      <c r="AB226" s="64">
        <v>4.2805874999999993E-2</v>
      </c>
      <c r="AC226" s="64" t="s">
        <v>335</v>
      </c>
      <c r="AD226" s="65">
        <v>8.4675699999999993E-2</v>
      </c>
      <c r="AE226" s="65" t="s">
        <v>339</v>
      </c>
      <c r="AF226" s="66">
        <v>3.4069349999999998E-2</v>
      </c>
      <c r="AG226" s="66" t="s">
        <v>339</v>
      </c>
      <c r="AH226" s="67">
        <v>0.99230769000000008</v>
      </c>
      <c r="AI226" s="68" t="s">
        <v>339</v>
      </c>
      <c r="AJ226" s="69">
        <v>1.8222579999999999E-2</v>
      </c>
      <c r="AK226" s="69" t="s">
        <v>335</v>
      </c>
      <c r="AL226" s="70">
        <v>0.84499999999999997</v>
      </c>
      <c r="AM226" s="70" t="s">
        <v>339</v>
      </c>
      <c r="AO226" s="2"/>
    </row>
    <row r="227" spans="1:41" ht="18.75" customHeight="1" thickBot="1" x14ac:dyDescent="0.45">
      <c r="A227" s="47" t="s">
        <v>425</v>
      </c>
      <c r="B227" s="48">
        <v>889849</v>
      </c>
      <c r="C227" s="48" t="s">
        <v>333</v>
      </c>
      <c r="D227" s="71">
        <v>211.89</v>
      </c>
      <c r="E227" s="72">
        <v>13.67</v>
      </c>
      <c r="F227" s="72">
        <v>2.4</v>
      </c>
      <c r="G227" s="72">
        <f t="shared" si="12"/>
        <v>227.95999999999998</v>
      </c>
      <c r="H227" s="73">
        <v>234.68600000000001</v>
      </c>
      <c r="I227" s="74">
        <f t="shared" si="13"/>
        <v>22.796000000000021</v>
      </c>
      <c r="J227" s="75">
        <v>3.6</v>
      </c>
      <c r="K227" s="76">
        <v>0</v>
      </c>
      <c r="L227" s="77">
        <v>4.4800000000000004</v>
      </c>
      <c r="M227" s="78">
        <f t="shared" si="14"/>
        <v>242.76599999999999</v>
      </c>
      <c r="N227" s="78">
        <v>13.67</v>
      </c>
      <c r="O227" s="79">
        <v>10.8</v>
      </c>
      <c r="P227" s="79">
        <f t="shared" si="15"/>
        <v>267.23599999999999</v>
      </c>
      <c r="Q227" s="58" t="s">
        <v>339</v>
      </c>
      <c r="R227" s="59">
        <v>6</v>
      </c>
      <c r="S227" s="60">
        <v>10.8</v>
      </c>
      <c r="T227" s="61" t="s">
        <v>339</v>
      </c>
      <c r="U227" s="61" t="s">
        <v>335</v>
      </c>
      <c r="V227" s="61" t="s">
        <v>335</v>
      </c>
      <c r="W227" s="61" t="s">
        <v>335</v>
      </c>
      <c r="X227" s="61" t="s">
        <v>339</v>
      </c>
      <c r="Y227" s="61">
        <v>6</v>
      </c>
      <c r="Z227" s="62">
        <v>0</v>
      </c>
      <c r="AA227" s="63" t="s">
        <v>339</v>
      </c>
      <c r="AB227" s="64">
        <v>2.7614575000000002E-2</v>
      </c>
      <c r="AC227" s="64" t="s">
        <v>335</v>
      </c>
      <c r="AD227" s="65">
        <v>6.0892499999999995E-2</v>
      </c>
      <c r="AE227" s="65" t="s">
        <v>339</v>
      </c>
      <c r="AF227" s="66">
        <v>4.5090400000000003E-2</v>
      </c>
      <c r="AG227" s="66" t="s">
        <v>339</v>
      </c>
      <c r="AH227" s="67">
        <v>0.99253731500000009</v>
      </c>
      <c r="AI227" s="68" t="s">
        <v>339</v>
      </c>
      <c r="AJ227" s="69">
        <v>1.4665379999999999E-2</v>
      </c>
      <c r="AK227" s="69" t="s">
        <v>339</v>
      </c>
      <c r="AL227" s="70">
        <v>0.86499999999999999</v>
      </c>
      <c r="AM227" s="70" t="s">
        <v>339</v>
      </c>
      <c r="AO227" s="2"/>
    </row>
    <row r="228" spans="1:41" ht="18.75" customHeight="1" thickBot="1" x14ac:dyDescent="0.45">
      <c r="A228" s="47" t="s">
        <v>130</v>
      </c>
      <c r="B228" s="38">
        <v>4471407</v>
      </c>
      <c r="C228" s="48" t="s">
        <v>333</v>
      </c>
      <c r="D228" s="71">
        <v>198.51999999999998</v>
      </c>
      <c r="E228" s="72">
        <v>0</v>
      </c>
      <c r="F228" s="72">
        <v>1.8</v>
      </c>
      <c r="G228" s="72">
        <f t="shared" si="12"/>
        <v>200.32</v>
      </c>
      <c r="H228" s="73">
        <v>218.55199999999999</v>
      </c>
      <c r="I228" s="74">
        <f t="shared" si="13"/>
        <v>20.032000000000011</v>
      </c>
      <c r="J228" s="75">
        <v>3.6</v>
      </c>
      <c r="K228" s="76">
        <v>0</v>
      </c>
      <c r="L228" s="77">
        <v>4.4800000000000004</v>
      </c>
      <c r="M228" s="78">
        <f t="shared" si="14"/>
        <v>226.63199999999998</v>
      </c>
      <c r="N228" s="81">
        <v>0</v>
      </c>
      <c r="O228" s="79">
        <v>0</v>
      </c>
      <c r="P228" s="79">
        <f t="shared" si="15"/>
        <v>226.63199999999998</v>
      </c>
      <c r="Q228" s="58" t="s">
        <v>335</v>
      </c>
      <c r="R228" s="59" t="s">
        <v>349</v>
      </c>
      <c r="S228" s="60">
        <v>0</v>
      </c>
      <c r="T228" s="61" t="s">
        <v>339</v>
      </c>
      <c r="U228" s="61" t="s">
        <v>335</v>
      </c>
      <c r="V228" s="61" t="s">
        <v>339</v>
      </c>
      <c r="W228" s="61" t="s">
        <v>335</v>
      </c>
      <c r="X228" s="61" t="s">
        <v>335</v>
      </c>
      <c r="Y228" s="61" t="s">
        <v>349</v>
      </c>
      <c r="Z228" s="62">
        <v>0</v>
      </c>
      <c r="AA228" s="63" t="s">
        <v>339</v>
      </c>
      <c r="AB228" s="64">
        <v>2.4674750000000002E-2</v>
      </c>
      <c r="AC228" s="64" t="s">
        <v>339</v>
      </c>
      <c r="AD228" s="65">
        <v>0.17166177500000002</v>
      </c>
      <c r="AE228" s="65" t="s">
        <v>335</v>
      </c>
      <c r="AF228" s="66">
        <v>3.753625E-2</v>
      </c>
      <c r="AG228" s="66" t="s">
        <v>339</v>
      </c>
      <c r="AH228" s="67">
        <v>0.97540500500000005</v>
      </c>
      <c r="AI228" s="68" t="s">
        <v>335</v>
      </c>
      <c r="AJ228" s="69">
        <v>2.4226839999999999E-2</v>
      </c>
      <c r="AK228" s="69" t="s">
        <v>335</v>
      </c>
      <c r="AL228" s="70">
        <v>1</v>
      </c>
      <c r="AM228" s="70" t="s">
        <v>339</v>
      </c>
      <c r="AO228" s="2"/>
    </row>
    <row r="229" spans="1:41" ht="18.75" customHeight="1" thickBot="1" x14ac:dyDescent="0.45">
      <c r="A229" s="82" t="s">
        <v>426</v>
      </c>
      <c r="B229" s="48">
        <v>890341</v>
      </c>
      <c r="C229" s="48" t="s">
        <v>333</v>
      </c>
      <c r="D229" s="71">
        <v>212.79999999999998</v>
      </c>
      <c r="E229" s="72">
        <v>13.67</v>
      </c>
      <c r="F229" s="72">
        <v>2.4</v>
      </c>
      <c r="G229" s="72">
        <f>D229+E229+F229</f>
        <v>228.86999999999998</v>
      </c>
      <c r="H229" s="73">
        <v>235.68700000000001</v>
      </c>
      <c r="I229" s="74">
        <f>(H229-D229)</f>
        <v>22.887000000000029</v>
      </c>
      <c r="J229" s="75">
        <v>3.6</v>
      </c>
      <c r="K229" s="76">
        <v>0</v>
      </c>
      <c r="L229" s="77">
        <v>4.4800000000000004</v>
      </c>
      <c r="M229" s="78">
        <f>D229+I229+J229+L229</f>
        <v>243.767</v>
      </c>
      <c r="N229" s="78">
        <v>13.67</v>
      </c>
      <c r="O229" s="79">
        <v>9</v>
      </c>
      <c r="P229" s="79">
        <f>SUM(M229:O229)</f>
        <v>266.43700000000001</v>
      </c>
      <c r="Q229" s="58" t="s">
        <v>339</v>
      </c>
      <c r="R229" s="59">
        <v>5</v>
      </c>
      <c r="S229" s="60">
        <v>9</v>
      </c>
      <c r="T229" s="80" t="s">
        <v>339</v>
      </c>
      <c r="U229" s="80" t="s">
        <v>335</v>
      </c>
      <c r="V229" s="80" t="s">
        <v>335</v>
      </c>
      <c r="W229" s="61" t="s">
        <v>335</v>
      </c>
      <c r="X229" s="61" t="s">
        <v>339</v>
      </c>
      <c r="Y229" s="61">
        <v>5</v>
      </c>
      <c r="Z229" s="62">
        <v>0</v>
      </c>
      <c r="AA229" s="63" t="s">
        <v>339</v>
      </c>
      <c r="AB229" s="64">
        <v>2.2360774999999999E-2</v>
      </c>
      <c r="AC229" s="64" t="s">
        <v>339</v>
      </c>
      <c r="AD229" s="65">
        <v>7.1199299999999993E-2</v>
      </c>
      <c r="AE229" s="65" t="s">
        <v>339</v>
      </c>
      <c r="AF229" s="66">
        <v>0.1433509</v>
      </c>
      <c r="AG229" s="66" t="s">
        <v>335</v>
      </c>
      <c r="AH229" s="67">
        <v>0.99621212000000003</v>
      </c>
      <c r="AI229" s="68" t="s">
        <v>339</v>
      </c>
      <c r="AJ229" s="69">
        <v>3.0980710000000002E-2</v>
      </c>
      <c r="AK229" s="69" t="s">
        <v>335</v>
      </c>
      <c r="AL229" s="70">
        <v>1</v>
      </c>
      <c r="AM229" s="70" t="s">
        <v>339</v>
      </c>
    </row>
    <row r="230" spans="1:41" ht="18.75" customHeight="1" thickBot="1" x14ac:dyDescent="0.45">
      <c r="A230" s="47" t="s">
        <v>237</v>
      </c>
      <c r="B230" s="38">
        <v>537136</v>
      </c>
      <c r="C230" s="48" t="s">
        <v>333</v>
      </c>
      <c r="D230" s="71">
        <v>206.95</v>
      </c>
      <c r="E230" s="72">
        <v>13.67</v>
      </c>
      <c r="F230" s="72">
        <v>1.8</v>
      </c>
      <c r="G230" s="72">
        <f t="shared" si="12"/>
        <v>222.42</v>
      </c>
      <c r="H230" s="73">
        <v>229.19200000000001</v>
      </c>
      <c r="I230" s="74">
        <f t="shared" si="13"/>
        <v>22.242000000000019</v>
      </c>
      <c r="J230" s="75">
        <v>3.6</v>
      </c>
      <c r="K230" s="76">
        <v>0</v>
      </c>
      <c r="L230" s="77">
        <v>4.4800000000000004</v>
      </c>
      <c r="M230" s="78">
        <f t="shared" si="14"/>
        <v>237.27199999999999</v>
      </c>
      <c r="N230" s="78">
        <v>13.67</v>
      </c>
      <c r="O230" s="79">
        <v>0</v>
      </c>
      <c r="P230" s="79">
        <f t="shared" si="15"/>
        <v>250.94199999999998</v>
      </c>
      <c r="Q230" s="58" t="s">
        <v>335</v>
      </c>
      <c r="R230" s="59" t="s">
        <v>349</v>
      </c>
      <c r="S230" s="60">
        <v>0</v>
      </c>
      <c r="T230" s="61" t="s">
        <v>339</v>
      </c>
      <c r="U230" s="61" t="s">
        <v>335</v>
      </c>
      <c r="V230" s="61" t="s">
        <v>339</v>
      </c>
      <c r="W230" s="61" t="s">
        <v>335</v>
      </c>
      <c r="X230" s="61" t="s">
        <v>335</v>
      </c>
      <c r="Y230" s="61" t="s">
        <v>349</v>
      </c>
      <c r="Z230" s="62">
        <v>0</v>
      </c>
      <c r="AA230" s="63" t="s">
        <v>339</v>
      </c>
      <c r="AB230" s="64">
        <v>7.4219249999999994E-3</v>
      </c>
      <c r="AC230" s="64" t="s">
        <v>339</v>
      </c>
      <c r="AD230" s="65">
        <v>8.2461474999999992E-2</v>
      </c>
      <c r="AE230" s="65" t="s">
        <v>339</v>
      </c>
      <c r="AF230" s="66">
        <v>6.0694499999999998E-2</v>
      </c>
      <c r="AG230" s="66" t="s">
        <v>339</v>
      </c>
      <c r="AH230" s="67">
        <v>0.98277706500000006</v>
      </c>
      <c r="AI230" s="68" t="s">
        <v>339</v>
      </c>
      <c r="AJ230" s="69">
        <v>1.4198740000000001E-2</v>
      </c>
      <c r="AK230" s="69" t="s">
        <v>339</v>
      </c>
      <c r="AL230" s="70">
        <v>0.76</v>
      </c>
      <c r="AM230" s="70" t="s">
        <v>339</v>
      </c>
      <c r="AO230" s="2"/>
    </row>
    <row r="231" spans="1:41" ht="18.75" customHeight="1" thickBot="1" x14ac:dyDescent="0.45">
      <c r="A231" s="47" t="s">
        <v>131</v>
      </c>
      <c r="B231" s="38">
        <v>141283</v>
      </c>
      <c r="C231" s="48" t="s">
        <v>333</v>
      </c>
      <c r="D231" s="71">
        <v>195.32</v>
      </c>
      <c r="E231" s="72">
        <v>13.67</v>
      </c>
      <c r="F231" s="72">
        <v>1.2</v>
      </c>
      <c r="G231" s="72">
        <f t="shared" si="12"/>
        <v>210.18999999999997</v>
      </c>
      <c r="H231" s="73">
        <v>216.339</v>
      </c>
      <c r="I231" s="74">
        <f t="shared" si="13"/>
        <v>21.019000000000005</v>
      </c>
      <c r="J231" s="75">
        <v>3.6</v>
      </c>
      <c r="K231" s="76">
        <v>0</v>
      </c>
      <c r="L231" s="77">
        <v>4.4800000000000004</v>
      </c>
      <c r="M231" s="78">
        <f t="shared" si="14"/>
        <v>224.41899999999998</v>
      </c>
      <c r="N231" s="78">
        <v>13.67</v>
      </c>
      <c r="O231" s="79">
        <v>0</v>
      </c>
      <c r="P231" s="79">
        <f t="shared" si="15"/>
        <v>238.08899999999997</v>
      </c>
      <c r="Q231" s="58" t="s">
        <v>335</v>
      </c>
      <c r="R231" s="59" t="s">
        <v>349</v>
      </c>
      <c r="S231" s="60">
        <v>0</v>
      </c>
      <c r="T231" s="61" t="s">
        <v>339</v>
      </c>
      <c r="U231" s="61" t="s">
        <v>335</v>
      </c>
      <c r="V231" s="61" t="s">
        <v>339</v>
      </c>
      <c r="W231" s="61" t="s">
        <v>335</v>
      </c>
      <c r="X231" s="61" t="s">
        <v>335</v>
      </c>
      <c r="Y231" s="61" t="s">
        <v>349</v>
      </c>
      <c r="Z231" s="62">
        <v>0</v>
      </c>
      <c r="AA231" s="63" t="s">
        <v>339</v>
      </c>
      <c r="AB231" s="64">
        <v>1.8115999999999998E-3</v>
      </c>
      <c r="AC231" s="64" t="s">
        <v>339</v>
      </c>
      <c r="AD231" s="65">
        <v>0.32881395000000002</v>
      </c>
      <c r="AE231" s="65" t="s">
        <v>335</v>
      </c>
      <c r="AF231" s="66">
        <v>8.4141400000000005E-2</v>
      </c>
      <c r="AG231" s="66" t="s">
        <v>335</v>
      </c>
      <c r="AH231" s="67">
        <v>0.94751892000000004</v>
      </c>
      <c r="AI231" s="68" t="s">
        <v>335</v>
      </c>
      <c r="AJ231" s="69">
        <v>2.2081379999999998E-2</v>
      </c>
      <c r="AK231" s="69" t="s">
        <v>335</v>
      </c>
      <c r="AL231" s="70">
        <v>0.77500000000000002</v>
      </c>
      <c r="AM231" s="70" t="s">
        <v>339</v>
      </c>
    </row>
    <row r="232" spans="1:41" ht="18.75" customHeight="1" thickBot="1" x14ac:dyDescent="0.45">
      <c r="A232" s="47" t="s">
        <v>132</v>
      </c>
      <c r="B232" s="38">
        <v>4475704</v>
      </c>
      <c r="C232" s="48" t="s">
        <v>333</v>
      </c>
      <c r="D232" s="71">
        <v>211.47</v>
      </c>
      <c r="E232" s="72">
        <v>13.67</v>
      </c>
      <c r="F232" s="72">
        <v>2.4</v>
      </c>
      <c r="G232" s="72">
        <f t="shared" si="12"/>
        <v>227.54</v>
      </c>
      <c r="H232" s="73">
        <v>234.22400000000002</v>
      </c>
      <c r="I232" s="74">
        <f t="shared" si="13"/>
        <v>22.754000000000019</v>
      </c>
      <c r="J232" s="75">
        <v>3.6</v>
      </c>
      <c r="K232" s="76">
        <v>0</v>
      </c>
      <c r="L232" s="77">
        <v>4.4800000000000004</v>
      </c>
      <c r="M232" s="78">
        <f t="shared" si="14"/>
        <v>242.304</v>
      </c>
      <c r="N232" s="78">
        <v>13.67</v>
      </c>
      <c r="O232" s="79">
        <v>10.8</v>
      </c>
      <c r="P232" s="79">
        <f t="shared" si="15"/>
        <v>266.774</v>
      </c>
      <c r="Q232" s="58" t="s">
        <v>339</v>
      </c>
      <c r="R232" s="59">
        <v>6</v>
      </c>
      <c r="S232" s="60">
        <v>10.8</v>
      </c>
      <c r="T232" s="61" t="s">
        <v>339</v>
      </c>
      <c r="U232" s="61" t="s">
        <v>335</v>
      </c>
      <c r="V232" s="61" t="s">
        <v>335</v>
      </c>
      <c r="W232" s="61" t="s">
        <v>335</v>
      </c>
      <c r="X232" s="61" t="s">
        <v>339</v>
      </c>
      <c r="Y232" s="61">
        <v>6</v>
      </c>
      <c r="Z232" s="62">
        <v>0</v>
      </c>
      <c r="AA232" s="63" t="s">
        <v>339</v>
      </c>
      <c r="AB232" s="64">
        <v>6.0017999999999998E-3</v>
      </c>
      <c r="AC232" s="64" t="s">
        <v>339</v>
      </c>
      <c r="AD232" s="65">
        <v>3.6969200000000001E-2</v>
      </c>
      <c r="AE232" s="65" t="s">
        <v>339</v>
      </c>
      <c r="AF232" s="66">
        <v>6.5428225000000007E-2</v>
      </c>
      <c r="AG232" s="66" t="s">
        <v>339</v>
      </c>
      <c r="AH232" s="67">
        <v>0.98669006999999997</v>
      </c>
      <c r="AI232" s="68" t="s">
        <v>339</v>
      </c>
      <c r="AJ232" s="69">
        <v>1.7331829999999999E-2</v>
      </c>
      <c r="AK232" s="69" t="s">
        <v>335</v>
      </c>
      <c r="AL232" s="70">
        <v>0.92500000000000004</v>
      </c>
      <c r="AM232" s="70" t="s">
        <v>339</v>
      </c>
    </row>
    <row r="233" spans="1:41" ht="18.75" customHeight="1" thickBot="1" x14ac:dyDescent="0.45">
      <c r="A233" s="47" t="s">
        <v>283</v>
      </c>
      <c r="B233" s="38">
        <v>502162</v>
      </c>
      <c r="C233" s="48" t="s">
        <v>333</v>
      </c>
      <c r="D233" s="71">
        <v>216.35</v>
      </c>
      <c r="E233" s="72">
        <v>13.67</v>
      </c>
      <c r="F233" s="72">
        <v>2.4</v>
      </c>
      <c r="G233" s="72">
        <f t="shared" si="12"/>
        <v>232.42</v>
      </c>
      <c r="H233" s="73">
        <v>239.59200000000001</v>
      </c>
      <c r="I233" s="74">
        <f t="shared" si="13"/>
        <v>23.242000000000019</v>
      </c>
      <c r="J233" s="75">
        <v>3.6</v>
      </c>
      <c r="K233" s="76">
        <v>0</v>
      </c>
      <c r="L233" s="77">
        <v>4.4800000000000004</v>
      </c>
      <c r="M233" s="78">
        <f t="shared" si="14"/>
        <v>247.672</v>
      </c>
      <c r="N233" s="78">
        <v>13.67</v>
      </c>
      <c r="O233" s="79">
        <v>9</v>
      </c>
      <c r="P233" s="79">
        <f t="shared" si="15"/>
        <v>270.34199999999998</v>
      </c>
      <c r="Q233" s="58" t="s">
        <v>339</v>
      </c>
      <c r="R233" s="59">
        <v>5</v>
      </c>
      <c r="S233" s="60">
        <v>9</v>
      </c>
      <c r="T233" s="61" t="s">
        <v>339</v>
      </c>
      <c r="U233" s="61" t="s">
        <v>335</v>
      </c>
      <c r="V233" s="61" t="s">
        <v>335</v>
      </c>
      <c r="W233" s="61" t="s">
        <v>335</v>
      </c>
      <c r="X233" s="61" t="s">
        <v>339</v>
      </c>
      <c r="Y233" s="61">
        <v>5</v>
      </c>
      <c r="Z233" s="62">
        <v>0</v>
      </c>
      <c r="AA233" s="63" t="s">
        <v>339</v>
      </c>
      <c r="AB233" s="64">
        <v>1.5726400000000001E-2</v>
      </c>
      <c r="AC233" s="64" t="s">
        <v>339</v>
      </c>
      <c r="AD233" s="65">
        <v>0.11516702500000001</v>
      </c>
      <c r="AE233" s="65" t="s">
        <v>335</v>
      </c>
      <c r="AF233" s="66">
        <v>7.9919400000000002E-2</v>
      </c>
      <c r="AG233" s="66" t="s">
        <v>339</v>
      </c>
      <c r="AH233" s="67">
        <v>1</v>
      </c>
      <c r="AI233" s="68" t="s">
        <v>339</v>
      </c>
      <c r="AJ233" s="69">
        <v>1.7669900000000002E-2</v>
      </c>
      <c r="AK233" s="69" t="s">
        <v>335</v>
      </c>
      <c r="AL233" s="70">
        <v>0.92500000000000004</v>
      </c>
      <c r="AM233" s="70" t="s">
        <v>339</v>
      </c>
    </row>
    <row r="234" spans="1:41" ht="18.75" customHeight="1" thickBot="1" x14ac:dyDescent="0.45">
      <c r="A234" s="47" t="s">
        <v>238</v>
      </c>
      <c r="B234" s="38">
        <v>4479807</v>
      </c>
      <c r="C234" s="48" t="s">
        <v>333</v>
      </c>
      <c r="D234" s="71">
        <v>205.48</v>
      </c>
      <c r="E234" s="72">
        <v>13.67</v>
      </c>
      <c r="F234" s="72">
        <v>1.8</v>
      </c>
      <c r="G234" s="72">
        <f t="shared" si="12"/>
        <v>220.95</v>
      </c>
      <c r="H234" s="73">
        <v>227.57500000000002</v>
      </c>
      <c r="I234" s="74">
        <f t="shared" si="13"/>
        <v>22.095000000000027</v>
      </c>
      <c r="J234" s="75">
        <v>3.6</v>
      </c>
      <c r="K234" s="76">
        <v>0</v>
      </c>
      <c r="L234" s="77">
        <v>4.4800000000000004</v>
      </c>
      <c r="M234" s="78">
        <f t="shared" si="14"/>
        <v>235.655</v>
      </c>
      <c r="N234" s="78">
        <v>13.67</v>
      </c>
      <c r="O234" s="79">
        <v>5.4</v>
      </c>
      <c r="P234" s="79">
        <f t="shared" si="15"/>
        <v>254.72499999999999</v>
      </c>
      <c r="Q234" s="58" t="s">
        <v>339</v>
      </c>
      <c r="R234" s="59">
        <v>3</v>
      </c>
      <c r="S234" s="60">
        <v>5.4</v>
      </c>
      <c r="T234" s="61" t="s">
        <v>339</v>
      </c>
      <c r="U234" s="61" t="s">
        <v>335</v>
      </c>
      <c r="V234" s="61" t="s">
        <v>335</v>
      </c>
      <c r="W234" s="61" t="s">
        <v>335</v>
      </c>
      <c r="X234" s="61" t="s">
        <v>339</v>
      </c>
      <c r="Y234" s="61">
        <v>3</v>
      </c>
      <c r="Z234" s="62">
        <v>0</v>
      </c>
      <c r="AA234" s="63" t="s">
        <v>339</v>
      </c>
      <c r="AB234" s="64">
        <v>1.9669375000000003E-2</v>
      </c>
      <c r="AC234" s="64" t="s">
        <v>339</v>
      </c>
      <c r="AD234" s="65">
        <v>0.11576455000000001</v>
      </c>
      <c r="AE234" s="65" t="s">
        <v>335</v>
      </c>
      <c r="AF234" s="66">
        <v>0.14678002500000001</v>
      </c>
      <c r="AG234" s="66" t="s">
        <v>335</v>
      </c>
      <c r="AH234" s="67">
        <v>0.98330084500000003</v>
      </c>
      <c r="AI234" s="68" t="s">
        <v>339</v>
      </c>
      <c r="AJ234" s="69">
        <v>2.0096509999999998E-2</v>
      </c>
      <c r="AK234" s="69" t="s">
        <v>335</v>
      </c>
      <c r="AL234" s="70" t="s">
        <v>340</v>
      </c>
      <c r="AM234" s="70" t="s">
        <v>335</v>
      </c>
    </row>
    <row r="235" spans="1:41" ht="18.75" customHeight="1" thickBot="1" x14ac:dyDescent="0.45">
      <c r="A235" s="47" t="s">
        <v>258</v>
      </c>
      <c r="B235" s="103">
        <v>4479904</v>
      </c>
      <c r="C235" s="48" t="s">
        <v>333</v>
      </c>
      <c r="D235" s="71">
        <v>209.6</v>
      </c>
      <c r="E235" s="72">
        <v>13.67</v>
      </c>
      <c r="F235" s="72">
        <v>2.4</v>
      </c>
      <c r="G235" s="72">
        <f t="shared" si="12"/>
        <v>225.67</v>
      </c>
      <c r="H235" s="73">
        <v>232.167</v>
      </c>
      <c r="I235" s="74">
        <f t="shared" si="13"/>
        <v>22.567000000000007</v>
      </c>
      <c r="J235" s="75">
        <v>3.6</v>
      </c>
      <c r="K235" s="76">
        <v>0</v>
      </c>
      <c r="L235" s="77">
        <v>4.4800000000000004</v>
      </c>
      <c r="M235" s="78">
        <f t="shared" si="14"/>
        <v>240.24699999999999</v>
      </c>
      <c r="N235" s="78">
        <v>13.67</v>
      </c>
      <c r="O235" s="79">
        <v>10.8</v>
      </c>
      <c r="P235" s="79">
        <f t="shared" si="15"/>
        <v>264.71699999999998</v>
      </c>
      <c r="Q235" s="58" t="s">
        <v>339</v>
      </c>
      <c r="R235" s="59">
        <v>6</v>
      </c>
      <c r="S235" s="60">
        <v>10.8</v>
      </c>
      <c r="T235" s="61" t="s">
        <v>339</v>
      </c>
      <c r="U235" s="61" t="s">
        <v>335</v>
      </c>
      <c r="V235" s="61" t="s">
        <v>335</v>
      </c>
      <c r="W235" s="61" t="s">
        <v>335</v>
      </c>
      <c r="X235" s="61" t="s">
        <v>339</v>
      </c>
      <c r="Y235" s="61">
        <v>6</v>
      </c>
      <c r="Z235" s="62">
        <v>0</v>
      </c>
      <c r="AA235" s="63" t="s">
        <v>339</v>
      </c>
      <c r="AB235" s="64">
        <v>1.5195225E-2</v>
      </c>
      <c r="AC235" s="64" t="s">
        <v>339</v>
      </c>
      <c r="AD235" s="65">
        <v>3.7388974999999998E-2</v>
      </c>
      <c r="AE235" s="65" t="s">
        <v>339</v>
      </c>
      <c r="AF235" s="66">
        <v>0.14778707499999999</v>
      </c>
      <c r="AG235" s="66" t="s">
        <v>335</v>
      </c>
      <c r="AH235" s="67">
        <v>0.98439368499999991</v>
      </c>
      <c r="AI235" s="68" t="s">
        <v>339</v>
      </c>
      <c r="AJ235" s="69">
        <v>1.439678E-2</v>
      </c>
      <c r="AK235" s="69" t="s">
        <v>339</v>
      </c>
      <c r="AL235" s="70">
        <v>0.93</v>
      </c>
      <c r="AM235" s="70" t="s">
        <v>339</v>
      </c>
    </row>
    <row r="236" spans="1:41" ht="18.75" customHeight="1" thickBot="1" x14ac:dyDescent="0.45">
      <c r="A236" s="47" t="s">
        <v>286</v>
      </c>
      <c r="B236" s="38">
        <v>732575</v>
      </c>
      <c r="C236" s="48" t="s">
        <v>333</v>
      </c>
      <c r="D236" s="71">
        <v>196.42</v>
      </c>
      <c r="E236" s="72">
        <v>13.67</v>
      </c>
      <c r="F236" s="72">
        <v>2.4</v>
      </c>
      <c r="G236" s="72">
        <f t="shared" si="12"/>
        <v>212.48999999999998</v>
      </c>
      <c r="H236" s="73">
        <v>217.66900000000001</v>
      </c>
      <c r="I236" s="74">
        <f t="shared" si="13"/>
        <v>21.249000000000024</v>
      </c>
      <c r="J236" s="75">
        <v>3.6</v>
      </c>
      <c r="K236" s="76">
        <v>0</v>
      </c>
      <c r="L236" s="77">
        <v>4.4800000000000004</v>
      </c>
      <c r="M236" s="78">
        <f t="shared" si="14"/>
        <v>225.749</v>
      </c>
      <c r="N236" s="78">
        <v>13.67</v>
      </c>
      <c r="O236" s="79">
        <v>0</v>
      </c>
      <c r="P236" s="79">
        <f t="shared" si="15"/>
        <v>239.41899999999998</v>
      </c>
      <c r="Q236" s="58" t="s">
        <v>335</v>
      </c>
      <c r="R236" s="59" t="s">
        <v>349</v>
      </c>
      <c r="S236" s="60">
        <v>0</v>
      </c>
      <c r="T236" s="61" t="s">
        <v>339</v>
      </c>
      <c r="U236" s="61" t="s">
        <v>339</v>
      </c>
      <c r="V236" s="61" t="s">
        <v>339</v>
      </c>
      <c r="W236" s="61" t="s">
        <v>335</v>
      </c>
      <c r="X236" s="61" t="s">
        <v>335</v>
      </c>
      <c r="Y236" s="61" t="s">
        <v>349</v>
      </c>
      <c r="Z236" s="62">
        <v>6.0050249999999998E-3</v>
      </c>
      <c r="AA236" s="63" t="s">
        <v>335</v>
      </c>
      <c r="AB236" s="64">
        <v>1.4450750000000001E-3</v>
      </c>
      <c r="AC236" s="64" t="s">
        <v>339</v>
      </c>
      <c r="AD236" s="65">
        <v>0.1033993</v>
      </c>
      <c r="AE236" s="65" t="s">
        <v>339</v>
      </c>
      <c r="AF236" s="66">
        <v>2.2298200000000001E-2</v>
      </c>
      <c r="AG236" s="66" t="s">
        <v>339</v>
      </c>
      <c r="AH236" s="67">
        <v>0.98035170000000005</v>
      </c>
      <c r="AI236" s="68" t="s">
        <v>339</v>
      </c>
      <c r="AJ236" s="69">
        <v>1.5129410000000001E-2</v>
      </c>
      <c r="AK236" s="69" t="s">
        <v>339</v>
      </c>
      <c r="AL236" s="70">
        <v>0.88</v>
      </c>
      <c r="AM236" s="70" t="s">
        <v>339</v>
      </c>
    </row>
    <row r="237" spans="1:41" ht="18.75" customHeight="1" thickBot="1" x14ac:dyDescent="0.45">
      <c r="A237" s="47" t="s">
        <v>133</v>
      </c>
      <c r="B237" s="38">
        <v>4491602</v>
      </c>
      <c r="C237" s="48" t="s">
        <v>333</v>
      </c>
      <c r="D237" s="71">
        <v>207.2</v>
      </c>
      <c r="E237" s="72">
        <v>13.67</v>
      </c>
      <c r="F237" s="72">
        <v>2.4</v>
      </c>
      <c r="G237" s="72">
        <f t="shared" si="12"/>
        <v>223.26999999999998</v>
      </c>
      <c r="H237" s="73">
        <v>229.52700000000002</v>
      </c>
      <c r="I237" s="74">
        <f t="shared" si="13"/>
        <v>22.327000000000027</v>
      </c>
      <c r="J237" s="75">
        <v>3.6</v>
      </c>
      <c r="K237" s="76">
        <v>0</v>
      </c>
      <c r="L237" s="77">
        <v>4.4800000000000004</v>
      </c>
      <c r="M237" s="78">
        <f t="shared" si="14"/>
        <v>237.607</v>
      </c>
      <c r="N237" s="78">
        <v>13.67</v>
      </c>
      <c r="O237" s="79">
        <v>7.2</v>
      </c>
      <c r="P237" s="79">
        <f t="shared" si="15"/>
        <v>258.47699999999998</v>
      </c>
      <c r="Q237" s="58" t="s">
        <v>339</v>
      </c>
      <c r="R237" s="59">
        <v>4</v>
      </c>
      <c r="S237" s="60">
        <v>7.2</v>
      </c>
      <c r="T237" s="61" t="s">
        <v>339</v>
      </c>
      <c r="U237" s="61" t="s">
        <v>335</v>
      </c>
      <c r="V237" s="61" t="s">
        <v>335</v>
      </c>
      <c r="W237" s="61" t="s">
        <v>335</v>
      </c>
      <c r="X237" s="61" t="s">
        <v>339</v>
      </c>
      <c r="Y237" s="61">
        <v>4</v>
      </c>
      <c r="Z237" s="62">
        <v>0</v>
      </c>
      <c r="AA237" s="63" t="s">
        <v>339</v>
      </c>
      <c r="AB237" s="64">
        <v>5.7086075E-2</v>
      </c>
      <c r="AC237" s="64" t="s">
        <v>335</v>
      </c>
      <c r="AD237" s="65">
        <v>9.3436475000000005E-2</v>
      </c>
      <c r="AE237" s="65" t="s">
        <v>339</v>
      </c>
      <c r="AF237" s="66">
        <v>0.16004915</v>
      </c>
      <c r="AG237" s="66" t="s">
        <v>335</v>
      </c>
      <c r="AH237" s="67">
        <v>0.98003662999999985</v>
      </c>
      <c r="AI237" s="68" t="s">
        <v>339</v>
      </c>
      <c r="AJ237" s="69">
        <v>1.546347E-2</v>
      </c>
      <c r="AK237" s="69" t="s">
        <v>335</v>
      </c>
      <c r="AL237" s="70">
        <v>0.75</v>
      </c>
      <c r="AM237" s="70" t="s">
        <v>339</v>
      </c>
    </row>
    <row r="238" spans="1:41" ht="18.75" customHeight="1" thickBot="1" x14ac:dyDescent="0.45">
      <c r="A238" s="47" t="s">
        <v>134</v>
      </c>
      <c r="B238" s="38">
        <v>4478100</v>
      </c>
      <c r="C238" s="48" t="s">
        <v>333</v>
      </c>
      <c r="D238" s="71">
        <v>197.76</v>
      </c>
      <c r="E238" s="72">
        <v>13.67</v>
      </c>
      <c r="F238" s="72">
        <v>3</v>
      </c>
      <c r="G238" s="72">
        <f t="shared" si="12"/>
        <v>214.42999999999998</v>
      </c>
      <c r="H238" s="73">
        <v>219.203</v>
      </c>
      <c r="I238" s="74">
        <f t="shared" si="13"/>
        <v>21.443000000000012</v>
      </c>
      <c r="J238" s="75">
        <v>3.6</v>
      </c>
      <c r="K238" s="76">
        <v>0</v>
      </c>
      <c r="L238" s="77">
        <v>4.4800000000000004</v>
      </c>
      <c r="M238" s="78">
        <f t="shared" si="14"/>
        <v>227.28299999999999</v>
      </c>
      <c r="N238" s="78">
        <v>13.67</v>
      </c>
      <c r="O238" s="79">
        <v>0</v>
      </c>
      <c r="P238" s="79">
        <f t="shared" si="15"/>
        <v>240.95299999999997</v>
      </c>
      <c r="Q238" s="58" t="s">
        <v>335</v>
      </c>
      <c r="R238" s="59" t="s">
        <v>349</v>
      </c>
      <c r="S238" s="60">
        <v>0</v>
      </c>
      <c r="T238" s="61" t="s">
        <v>335</v>
      </c>
      <c r="U238" s="61" t="s">
        <v>335</v>
      </c>
      <c r="V238" s="61" t="s">
        <v>335</v>
      </c>
      <c r="W238" s="61" t="s">
        <v>335</v>
      </c>
      <c r="X238" s="61" t="s">
        <v>335</v>
      </c>
      <c r="Y238" s="61" t="s">
        <v>349</v>
      </c>
      <c r="Z238" s="62">
        <v>0</v>
      </c>
      <c r="AA238" s="63" t="s">
        <v>339</v>
      </c>
      <c r="AB238" s="64">
        <v>6.3654274999999996E-2</v>
      </c>
      <c r="AC238" s="64" t="s">
        <v>335</v>
      </c>
      <c r="AD238" s="65">
        <v>4.4636149999999999E-2</v>
      </c>
      <c r="AE238" s="65" t="s">
        <v>339</v>
      </c>
      <c r="AF238" s="66">
        <v>5.9260449999999999E-2</v>
      </c>
      <c r="AG238" s="66" t="s">
        <v>339</v>
      </c>
      <c r="AH238" s="67">
        <v>0.94312169000000012</v>
      </c>
      <c r="AI238" s="68" t="s">
        <v>335</v>
      </c>
      <c r="AJ238" s="69">
        <v>6.2057600000000003E-3</v>
      </c>
      <c r="AK238" s="69" t="s">
        <v>339</v>
      </c>
      <c r="AL238" s="70" t="s">
        <v>341</v>
      </c>
      <c r="AM238" s="70" t="s">
        <v>335</v>
      </c>
    </row>
    <row r="239" spans="1:41" ht="18.75" customHeight="1" thickBot="1" x14ac:dyDescent="0.45">
      <c r="A239" s="47" t="s">
        <v>135</v>
      </c>
      <c r="B239" s="38">
        <v>36498</v>
      </c>
      <c r="C239" s="48" t="s">
        <v>333</v>
      </c>
      <c r="D239" s="71">
        <v>199.03</v>
      </c>
      <c r="E239" s="72">
        <v>13.67</v>
      </c>
      <c r="F239" s="72">
        <v>1.2</v>
      </c>
      <c r="G239" s="72">
        <f t="shared" si="12"/>
        <v>213.89999999999998</v>
      </c>
      <c r="H239" s="73">
        <v>220.42000000000002</v>
      </c>
      <c r="I239" s="74">
        <f t="shared" si="13"/>
        <v>21.390000000000015</v>
      </c>
      <c r="J239" s="75">
        <v>3.6</v>
      </c>
      <c r="K239" s="76">
        <v>0</v>
      </c>
      <c r="L239" s="77">
        <v>4.4800000000000004</v>
      </c>
      <c r="M239" s="78">
        <f t="shared" si="14"/>
        <v>228.5</v>
      </c>
      <c r="N239" s="78">
        <v>13.67</v>
      </c>
      <c r="O239" s="79">
        <v>7.2</v>
      </c>
      <c r="P239" s="79">
        <f t="shared" si="15"/>
        <v>249.36999999999998</v>
      </c>
      <c r="Q239" s="58" t="s">
        <v>339</v>
      </c>
      <c r="R239" s="59">
        <v>4</v>
      </c>
      <c r="S239" s="60">
        <v>7.2</v>
      </c>
      <c r="T239" s="61" t="s">
        <v>339</v>
      </c>
      <c r="U239" s="61" t="s">
        <v>335</v>
      </c>
      <c r="V239" s="61" t="s">
        <v>335</v>
      </c>
      <c r="W239" s="61" t="s">
        <v>335</v>
      </c>
      <c r="X239" s="61" t="s">
        <v>339</v>
      </c>
      <c r="Y239" s="61">
        <v>4</v>
      </c>
      <c r="Z239" s="62">
        <v>0</v>
      </c>
      <c r="AA239" s="63" t="s">
        <v>339</v>
      </c>
      <c r="AB239" s="64">
        <v>1.2784150000000001E-2</v>
      </c>
      <c r="AC239" s="64" t="s">
        <v>339</v>
      </c>
      <c r="AD239" s="65">
        <v>0.13153377499999999</v>
      </c>
      <c r="AE239" s="65" t="s">
        <v>335</v>
      </c>
      <c r="AF239" s="66">
        <v>9.3080374999999993E-2</v>
      </c>
      <c r="AG239" s="66" t="s">
        <v>335</v>
      </c>
      <c r="AH239" s="67">
        <v>0.98322953999999996</v>
      </c>
      <c r="AI239" s="68" t="s">
        <v>339</v>
      </c>
      <c r="AJ239" s="69">
        <v>3.2940049999999998E-2</v>
      </c>
      <c r="AK239" s="69" t="s">
        <v>335</v>
      </c>
      <c r="AL239" s="70">
        <v>0.89</v>
      </c>
      <c r="AM239" s="70" t="s">
        <v>339</v>
      </c>
    </row>
    <row r="240" spans="1:41" ht="18.75" customHeight="1" thickBot="1" x14ac:dyDescent="0.45">
      <c r="A240" s="47" t="s">
        <v>136</v>
      </c>
      <c r="B240" s="38">
        <v>382957</v>
      </c>
      <c r="C240" s="48" t="s">
        <v>333</v>
      </c>
      <c r="D240" s="71">
        <v>221.76</v>
      </c>
      <c r="E240" s="72">
        <v>13.67</v>
      </c>
      <c r="F240" s="72">
        <v>0</v>
      </c>
      <c r="G240" s="72">
        <f t="shared" si="12"/>
        <v>235.42999999999998</v>
      </c>
      <c r="H240" s="73">
        <v>245.303</v>
      </c>
      <c r="I240" s="74">
        <f t="shared" si="13"/>
        <v>23.543000000000006</v>
      </c>
      <c r="J240" s="75">
        <v>3.6</v>
      </c>
      <c r="K240" s="76">
        <v>0</v>
      </c>
      <c r="L240" s="77">
        <v>4.4800000000000004</v>
      </c>
      <c r="M240" s="78">
        <f t="shared" si="14"/>
        <v>253.38299999999998</v>
      </c>
      <c r="N240" s="78">
        <v>13.67</v>
      </c>
      <c r="O240" s="79">
        <v>0</v>
      </c>
      <c r="P240" s="79">
        <f t="shared" si="15"/>
        <v>267.053</v>
      </c>
      <c r="Q240" s="58" t="s">
        <v>335</v>
      </c>
      <c r="R240" s="59" t="s">
        <v>349</v>
      </c>
      <c r="S240" s="60">
        <v>0</v>
      </c>
      <c r="T240" s="61" t="s">
        <v>335</v>
      </c>
      <c r="U240" s="61" t="s">
        <v>335</v>
      </c>
      <c r="V240" s="61" t="s">
        <v>335</v>
      </c>
      <c r="W240" s="61" t="s">
        <v>339</v>
      </c>
      <c r="X240" s="61" t="s">
        <v>335</v>
      </c>
      <c r="Y240" s="61" t="s">
        <v>349</v>
      </c>
      <c r="Z240" s="62" t="s">
        <v>356</v>
      </c>
      <c r="AA240" s="63" t="s">
        <v>356</v>
      </c>
      <c r="AB240" s="64" t="s">
        <v>356</v>
      </c>
      <c r="AC240" s="64" t="s">
        <v>356</v>
      </c>
      <c r="AD240" s="65" t="s">
        <v>356</v>
      </c>
      <c r="AE240" s="65" t="s">
        <v>356</v>
      </c>
      <c r="AF240" s="66" t="s">
        <v>356</v>
      </c>
      <c r="AG240" s="66" t="s">
        <v>356</v>
      </c>
      <c r="AH240" s="67" t="s">
        <v>356</v>
      </c>
      <c r="AI240" s="68" t="s">
        <v>356</v>
      </c>
      <c r="AJ240" s="69" t="s">
        <v>356</v>
      </c>
      <c r="AK240" s="69" t="s">
        <v>356</v>
      </c>
      <c r="AL240" s="70" t="s">
        <v>341</v>
      </c>
      <c r="AM240" s="70" t="s">
        <v>335</v>
      </c>
    </row>
    <row r="241" spans="1:41" ht="18.75" customHeight="1" thickBot="1" x14ac:dyDescent="0.45">
      <c r="A241" s="47" t="s">
        <v>239</v>
      </c>
      <c r="B241" s="38">
        <v>522791</v>
      </c>
      <c r="C241" s="48" t="s">
        <v>333</v>
      </c>
      <c r="D241" s="71">
        <v>221.87</v>
      </c>
      <c r="E241" s="72">
        <v>13.67</v>
      </c>
      <c r="F241" s="72">
        <v>0</v>
      </c>
      <c r="G241" s="72">
        <f t="shared" si="12"/>
        <v>235.54</v>
      </c>
      <c r="H241" s="73">
        <v>245.42400000000001</v>
      </c>
      <c r="I241" s="74">
        <f t="shared" si="13"/>
        <v>23.554000000000002</v>
      </c>
      <c r="J241" s="75">
        <v>3.6</v>
      </c>
      <c r="K241" s="76">
        <v>0</v>
      </c>
      <c r="L241" s="77">
        <v>4.4800000000000004</v>
      </c>
      <c r="M241" s="78">
        <f t="shared" si="14"/>
        <v>253.50399999999999</v>
      </c>
      <c r="N241" s="78">
        <v>13.67</v>
      </c>
      <c r="O241" s="79">
        <v>0</v>
      </c>
      <c r="P241" s="79">
        <f t="shared" si="15"/>
        <v>267.17399999999998</v>
      </c>
      <c r="Q241" s="58" t="s">
        <v>335</v>
      </c>
      <c r="R241" s="59" t="s">
        <v>349</v>
      </c>
      <c r="S241" s="60">
        <v>0</v>
      </c>
      <c r="T241" s="61" t="s">
        <v>335</v>
      </c>
      <c r="U241" s="61" t="s">
        <v>335</v>
      </c>
      <c r="V241" s="61" t="s">
        <v>335</v>
      </c>
      <c r="W241" s="61" t="s">
        <v>335</v>
      </c>
      <c r="X241" s="61" t="s">
        <v>335</v>
      </c>
      <c r="Y241" s="61" t="s">
        <v>349</v>
      </c>
      <c r="Z241" s="62" t="s">
        <v>356</v>
      </c>
      <c r="AA241" s="63" t="s">
        <v>356</v>
      </c>
      <c r="AB241" s="64" t="s">
        <v>356</v>
      </c>
      <c r="AC241" s="64" t="s">
        <v>356</v>
      </c>
      <c r="AD241" s="65" t="s">
        <v>356</v>
      </c>
      <c r="AE241" s="65" t="s">
        <v>356</v>
      </c>
      <c r="AF241" s="66" t="s">
        <v>356</v>
      </c>
      <c r="AG241" s="66" t="s">
        <v>356</v>
      </c>
      <c r="AH241" s="67" t="s">
        <v>356</v>
      </c>
      <c r="AI241" s="68" t="s">
        <v>356</v>
      </c>
      <c r="AJ241" s="69" t="s">
        <v>356</v>
      </c>
      <c r="AK241" s="69" t="s">
        <v>356</v>
      </c>
      <c r="AL241" s="70" t="s">
        <v>341</v>
      </c>
      <c r="AM241" s="70" t="s">
        <v>335</v>
      </c>
    </row>
    <row r="242" spans="1:41" ht="18.75" customHeight="1" thickBot="1" x14ac:dyDescent="0.45">
      <c r="A242" s="47" t="s">
        <v>240</v>
      </c>
      <c r="B242" s="38">
        <v>600458</v>
      </c>
      <c r="C242" s="48" t="s">
        <v>333</v>
      </c>
      <c r="D242" s="71">
        <v>221.76</v>
      </c>
      <c r="E242" s="72">
        <v>13.67</v>
      </c>
      <c r="F242" s="72">
        <v>0</v>
      </c>
      <c r="G242" s="72">
        <f t="shared" si="12"/>
        <v>235.42999999999998</v>
      </c>
      <c r="H242" s="73">
        <v>245.303</v>
      </c>
      <c r="I242" s="74">
        <f t="shared" si="13"/>
        <v>23.543000000000006</v>
      </c>
      <c r="J242" s="75">
        <v>3.6</v>
      </c>
      <c r="K242" s="76">
        <v>0</v>
      </c>
      <c r="L242" s="77">
        <v>4.4800000000000004</v>
      </c>
      <c r="M242" s="78">
        <f t="shared" si="14"/>
        <v>253.38299999999998</v>
      </c>
      <c r="N242" s="78">
        <v>13.67</v>
      </c>
      <c r="O242" s="79">
        <v>0</v>
      </c>
      <c r="P242" s="79">
        <f t="shared" si="15"/>
        <v>267.053</v>
      </c>
      <c r="Q242" s="58" t="s">
        <v>335</v>
      </c>
      <c r="R242" s="59" t="s">
        <v>349</v>
      </c>
      <c r="S242" s="60">
        <v>0</v>
      </c>
      <c r="T242" s="61" t="s">
        <v>335</v>
      </c>
      <c r="U242" s="61" t="s">
        <v>335</v>
      </c>
      <c r="V242" s="61" t="s">
        <v>335</v>
      </c>
      <c r="W242" s="61" t="s">
        <v>335</v>
      </c>
      <c r="X242" s="61" t="s">
        <v>335</v>
      </c>
      <c r="Y242" s="61" t="s">
        <v>349</v>
      </c>
      <c r="Z242" s="62" t="s">
        <v>356</v>
      </c>
      <c r="AA242" s="63" t="s">
        <v>356</v>
      </c>
      <c r="AB242" s="64" t="s">
        <v>356</v>
      </c>
      <c r="AC242" s="64" t="s">
        <v>356</v>
      </c>
      <c r="AD242" s="65" t="s">
        <v>356</v>
      </c>
      <c r="AE242" s="65" t="s">
        <v>356</v>
      </c>
      <c r="AF242" s="66" t="s">
        <v>356</v>
      </c>
      <c r="AG242" s="66" t="s">
        <v>356</v>
      </c>
      <c r="AH242" s="67">
        <v>0.95238095</v>
      </c>
      <c r="AI242" s="68" t="s">
        <v>335</v>
      </c>
      <c r="AJ242" s="69">
        <v>9.5846100000000004E-3</v>
      </c>
      <c r="AK242" s="69" t="s">
        <v>339</v>
      </c>
      <c r="AL242" s="70" t="s">
        <v>341</v>
      </c>
      <c r="AM242" s="70" t="s">
        <v>335</v>
      </c>
    </row>
    <row r="243" spans="1:41" ht="18.75" customHeight="1" thickBot="1" x14ac:dyDescent="0.45">
      <c r="A243" s="47" t="s">
        <v>264</v>
      </c>
      <c r="B243" s="38">
        <v>687677</v>
      </c>
      <c r="C243" s="48" t="s">
        <v>333</v>
      </c>
      <c r="D243" s="71">
        <v>211.07999999999998</v>
      </c>
      <c r="E243" s="72">
        <v>13.67</v>
      </c>
      <c r="F243" s="72">
        <v>1.2</v>
      </c>
      <c r="G243" s="72">
        <f t="shared" si="12"/>
        <v>225.94999999999996</v>
      </c>
      <c r="H243" s="73">
        <v>233.67499999999998</v>
      </c>
      <c r="I243" s="74">
        <f t="shared" si="13"/>
        <v>22.594999999999999</v>
      </c>
      <c r="J243" s="75">
        <v>3.6</v>
      </c>
      <c r="K243" s="76">
        <v>0</v>
      </c>
      <c r="L243" s="77">
        <v>4.4800000000000004</v>
      </c>
      <c r="M243" s="78">
        <f t="shared" si="14"/>
        <v>241.75499999999997</v>
      </c>
      <c r="N243" s="78">
        <v>13.67</v>
      </c>
      <c r="O243" s="79">
        <v>7.2</v>
      </c>
      <c r="P243" s="79">
        <f t="shared" si="15"/>
        <v>262.62499999999994</v>
      </c>
      <c r="Q243" s="58" t="s">
        <v>339</v>
      </c>
      <c r="R243" s="59">
        <v>4</v>
      </c>
      <c r="S243" s="60">
        <v>7.2</v>
      </c>
      <c r="T243" s="61" t="s">
        <v>339</v>
      </c>
      <c r="U243" s="61" t="s">
        <v>335</v>
      </c>
      <c r="V243" s="61" t="s">
        <v>335</v>
      </c>
      <c r="W243" s="61" t="s">
        <v>335</v>
      </c>
      <c r="X243" s="61" t="s">
        <v>339</v>
      </c>
      <c r="Y243" s="61">
        <v>4</v>
      </c>
      <c r="Z243" s="62">
        <v>7.4999999999999997E-3</v>
      </c>
      <c r="AA243" s="63" t="s">
        <v>335</v>
      </c>
      <c r="AB243" s="64">
        <v>6.5151525000000002E-2</v>
      </c>
      <c r="AC243" s="64" t="s">
        <v>335</v>
      </c>
      <c r="AD243" s="65">
        <v>6.9240424999999994E-2</v>
      </c>
      <c r="AE243" s="65" t="s">
        <v>339</v>
      </c>
      <c r="AF243" s="66">
        <v>9.4150950000000011E-2</v>
      </c>
      <c r="AG243" s="66" t="s">
        <v>335</v>
      </c>
      <c r="AH243" s="67">
        <v>1</v>
      </c>
      <c r="AI243" s="68" t="s">
        <v>339</v>
      </c>
      <c r="AJ243" s="69">
        <v>1.098144E-2</v>
      </c>
      <c r="AK243" s="69" t="s">
        <v>339</v>
      </c>
      <c r="AL243" s="70">
        <v>1</v>
      </c>
      <c r="AM243" s="70" t="s">
        <v>339</v>
      </c>
    </row>
    <row r="244" spans="1:41" ht="18.75" customHeight="1" thickBot="1" x14ac:dyDescent="0.45">
      <c r="A244" s="47" t="s">
        <v>277</v>
      </c>
      <c r="B244" s="38">
        <v>715255</v>
      </c>
      <c r="C244" s="48" t="s">
        <v>333</v>
      </c>
      <c r="D244" s="71">
        <v>202.6</v>
      </c>
      <c r="E244" s="72">
        <v>13.67</v>
      </c>
      <c r="F244" s="72">
        <v>1.8</v>
      </c>
      <c r="G244" s="72">
        <f t="shared" si="12"/>
        <v>218.07</v>
      </c>
      <c r="H244" s="73">
        <v>224.40700000000001</v>
      </c>
      <c r="I244" s="74">
        <f t="shared" si="13"/>
        <v>21.807000000000016</v>
      </c>
      <c r="J244" s="75">
        <v>3.6</v>
      </c>
      <c r="K244" s="76">
        <v>0</v>
      </c>
      <c r="L244" s="77">
        <v>4.4800000000000004</v>
      </c>
      <c r="M244" s="78">
        <f t="shared" si="14"/>
        <v>232.48699999999999</v>
      </c>
      <c r="N244" s="78">
        <v>13.67</v>
      </c>
      <c r="O244" s="79">
        <v>7.2</v>
      </c>
      <c r="P244" s="79">
        <f t="shared" si="15"/>
        <v>253.35699999999997</v>
      </c>
      <c r="Q244" s="58" t="s">
        <v>339</v>
      </c>
      <c r="R244" s="59">
        <v>4</v>
      </c>
      <c r="S244" s="60">
        <v>7.2</v>
      </c>
      <c r="T244" s="61" t="s">
        <v>339</v>
      </c>
      <c r="U244" s="61" t="s">
        <v>335</v>
      </c>
      <c r="V244" s="61" t="s">
        <v>335</v>
      </c>
      <c r="W244" s="61" t="s">
        <v>335</v>
      </c>
      <c r="X244" s="61" t="s">
        <v>339</v>
      </c>
      <c r="Y244" s="61">
        <v>4</v>
      </c>
      <c r="Z244" s="62">
        <v>0</v>
      </c>
      <c r="AA244" s="63" t="s">
        <v>339</v>
      </c>
      <c r="AB244" s="64">
        <v>3.0487750000000001E-3</v>
      </c>
      <c r="AC244" s="64" t="s">
        <v>339</v>
      </c>
      <c r="AD244" s="65">
        <v>0.11502875</v>
      </c>
      <c r="AE244" s="65" t="s">
        <v>335</v>
      </c>
      <c r="AF244" s="66">
        <v>7.9694225000000007E-2</v>
      </c>
      <c r="AG244" s="66" t="s">
        <v>339</v>
      </c>
      <c r="AH244" s="67">
        <v>0.99462365500000005</v>
      </c>
      <c r="AI244" s="68" t="s">
        <v>339</v>
      </c>
      <c r="AJ244" s="69">
        <v>1.5876600000000001E-2</v>
      </c>
      <c r="AK244" s="69" t="s">
        <v>335</v>
      </c>
      <c r="AL244" s="70" t="s">
        <v>340</v>
      </c>
      <c r="AM244" s="70" t="s">
        <v>335</v>
      </c>
    </row>
    <row r="245" spans="1:41" ht="18.75" customHeight="1" thickBot="1" x14ac:dyDescent="0.45">
      <c r="A245" s="47" t="s">
        <v>209</v>
      </c>
      <c r="B245" s="38">
        <v>567299</v>
      </c>
      <c r="C245" s="48" t="s">
        <v>333</v>
      </c>
      <c r="D245" s="71">
        <v>213.7</v>
      </c>
      <c r="E245" s="72">
        <v>13.67</v>
      </c>
      <c r="F245" s="72">
        <v>3</v>
      </c>
      <c r="G245" s="72">
        <f t="shared" si="12"/>
        <v>230.36999999999998</v>
      </c>
      <c r="H245" s="73">
        <v>236.73699999999999</v>
      </c>
      <c r="I245" s="74">
        <f t="shared" si="13"/>
        <v>23.037000000000006</v>
      </c>
      <c r="J245" s="75">
        <v>3.6</v>
      </c>
      <c r="K245" s="76">
        <v>0</v>
      </c>
      <c r="L245" s="77">
        <v>4.4800000000000004</v>
      </c>
      <c r="M245" s="78">
        <f t="shared" si="14"/>
        <v>244.81699999999998</v>
      </c>
      <c r="N245" s="78">
        <v>13.67</v>
      </c>
      <c r="O245" s="79">
        <v>9</v>
      </c>
      <c r="P245" s="79">
        <f t="shared" si="15"/>
        <v>267.48699999999997</v>
      </c>
      <c r="Q245" s="58" t="s">
        <v>339</v>
      </c>
      <c r="R245" s="59">
        <v>5</v>
      </c>
      <c r="S245" s="60">
        <v>9</v>
      </c>
      <c r="T245" s="61" t="s">
        <v>339</v>
      </c>
      <c r="U245" s="61" t="s">
        <v>335</v>
      </c>
      <c r="V245" s="61" t="s">
        <v>335</v>
      </c>
      <c r="W245" s="61" t="s">
        <v>335</v>
      </c>
      <c r="X245" s="61" t="s">
        <v>339</v>
      </c>
      <c r="Y245" s="61">
        <v>5</v>
      </c>
      <c r="Z245" s="62">
        <v>0</v>
      </c>
      <c r="AA245" s="63" t="s">
        <v>339</v>
      </c>
      <c r="AB245" s="64">
        <v>5.3191499999999999E-3</v>
      </c>
      <c r="AC245" s="64" t="s">
        <v>339</v>
      </c>
      <c r="AD245" s="65">
        <v>0</v>
      </c>
      <c r="AE245" s="65" t="s">
        <v>339</v>
      </c>
      <c r="AF245" s="66">
        <v>0.13188885</v>
      </c>
      <c r="AG245" s="66" t="s">
        <v>335</v>
      </c>
      <c r="AH245" s="67">
        <v>0.99275362499999997</v>
      </c>
      <c r="AI245" s="68" t="s">
        <v>339</v>
      </c>
      <c r="AJ245" s="69">
        <v>2.6664400000000001E-2</v>
      </c>
      <c r="AK245" s="69" t="s">
        <v>335</v>
      </c>
      <c r="AL245" s="70">
        <v>1</v>
      </c>
      <c r="AM245" s="70" t="s">
        <v>339</v>
      </c>
      <c r="AO245" s="2"/>
    </row>
    <row r="246" spans="1:41" ht="18.75" customHeight="1" thickBot="1" x14ac:dyDescent="0.45">
      <c r="A246" s="47" t="s">
        <v>259</v>
      </c>
      <c r="B246" s="38">
        <v>594555</v>
      </c>
      <c r="C246" s="48" t="s">
        <v>333</v>
      </c>
      <c r="D246" s="71">
        <v>193.44</v>
      </c>
      <c r="E246" s="72">
        <v>13.67</v>
      </c>
      <c r="F246" s="72">
        <v>3</v>
      </c>
      <c r="G246" s="72">
        <f t="shared" si="12"/>
        <v>210.10999999999999</v>
      </c>
      <c r="H246" s="73">
        <v>214.45100000000002</v>
      </c>
      <c r="I246" s="74">
        <f t="shared" si="13"/>
        <v>21.011000000000024</v>
      </c>
      <c r="J246" s="75">
        <v>3.6</v>
      </c>
      <c r="K246" s="76">
        <v>0</v>
      </c>
      <c r="L246" s="77">
        <v>4.4800000000000004</v>
      </c>
      <c r="M246" s="78">
        <f t="shared" si="14"/>
        <v>222.53100000000001</v>
      </c>
      <c r="N246" s="78">
        <v>13.67</v>
      </c>
      <c r="O246" s="79">
        <v>10.8</v>
      </c>
      <c r="P246" s="79">
        <f t="shared" si="15"/>
        <v>247.001</v>
      </c>
      <c r="Q246" s="58" t="s">
        <v>339</v>
      </c>
      <c r="R246" s="59">
        <v>6</v>
      </c>
      <c r="S246" s="60">
        <v>10.8</v>
      </c>
      <c r="T246" s="61" t="s">
        <v>339</v>
      </c>
      <c r="U246" s="61" t="s">
        <v>335</v>
      </c>
      <c r="V246" s="61" t="s">
        <v>335</v>
      </c>
      <c r="W246" s="61" t="s">
        <v>335</v>
      </c>
      <c r="X246" s="61" t="s">
        <v>339</v>
      </c>
      <c r="Y246" s="61">
        <v>6</v>
      </c>
      <c r="Z246" s="62">
        <v>0</v>
      </c>
      <c r="AA246" s="63" t="s">
        <v>339</v>
      </c>
      <c r="AB246" s="64">
        <v>1.2946474999999999E-2</v>
      </c>
      <c r="AC246" s="64" t="s">
        <v>339</v>
      </c>
      <c r="AD246" s="65">
        <v>3.84615E-3</v>
      </c>
      <c r="AE246" s="65" t="s">
        <v>339</v>
      </c>
      <c r="AF246" s="66">
        <v>8.0993924999999994E-2</v>
      </c>
      <c r="AG246" s="66" t="s">
        <v>339</v>
      </c>
      <c r="AH246" s="67">
        <v>0.98859955999999993</v>
      </c>
      <c r="AI246" s="68" t="s">
        <v>339</v>
      </c>
      <c r="AJ246" s="69">
        <v>3.1536399999999999E-2</v>
      </c>
      <c r="AK246" s="69" t="s">
        <v>335</v>
      </c>
      <c r="AL246" s="70">
        <v>0.98499999999999999</v>
      </c>
      <c r="AM246" s="70" t="s">
        <v>339</v>
      </c>
      <c r="AO246" s="2"/>
    </row>
    <row r="247" spans="1:41" ht="18.75" customHeight="1" thickBot="1" x14ac:dyDescent="0.45">
      <c r="A247" s="47" t="s">
        <v>217</v>
      </c>
      <c r="B247" s="38">
        <v>518620</v>
      </c>
      <c r="C247" s="48" t="s">
        <v>333</v>
      </c>
      <c r="D247" s="71">
        <v>210.03</v>
      </c>
      <c r="E247" s="72">
        <v>13.67</v>
      </c>
      <c r="F247" s="72">
        <v>3</v>
      </c>
      <c r="G247" s="72">
        <f t="shared" si="12"/>
        <v>226.7</v>
      </c>
      <c r="H247" s="73">
        <v>232.70000000000002</v>
      </c>
      <c r="I247" s="74">
        <f t="shared" si="13"/>
        <v>22.670000000000016</v>
      </c>
      <c r="J247" s="75">
        <v>3.6</v>
      </c>
      <c r="K247" s="76">
        <v>0</v>
      </c>
      <c r="L247" s="77">
        <v>4.4800000000000004</v>
      </c>
      <c r="M247" s="78">
        <f t="shared" si="14"/>
        <v>240.78</v>
      </c>
      <c r="N247" s="78">
        <v>13.67</v>
      </c>
      <c r="O247" s="79">
        <v>9</v>
      </c>
      <c r="P247" s="79">
        <f t="shared" si="15"/>
        <v>263.45</v>
      </c>
      <c r="Q247" s="58" t="s">
        <v>339</v>
      </c>
      <c r="R247" s="59">
        <v>5</v>
      </c>
      <c r="S247" s="60">
        <v>9</v>
      </c>
      <c r="T247" s="61" t="s">
        <v>339</v>
      </c>
      <c r="U247" s="61" t="s">
        <v>335</v>
      </c>
      <c r="V247" s="61" t="s">
        <v>335</v>
      </c>
      <c r="W247" s="61" t="s">
        <v>335</v>
      </c>
      <c r="X247" s="61" t="s">
        <v>339</v>
      </c>
      <c r="Y247" s="61">
        <v>5</v>
      </c>
      <c r="Z247" s="62">
        <v>0</v>
      </c>
      <c r="AA247" s="63" t="s">
        <v>339</v>
      </c>
      <c r="AB247" s="64">
        <v>4.0465124999999998E-2</v>
      </c>
      <c r="AC247" s="64" t="s">
        <v>335</v>
      </c>
      <c r="AD247" s="65">
        <v>7.4053474999999994E-2</v>
      </c>
      <c r="AE247" s="65" t="s">
        <v>339</v>
      </c>
      <c r="AF247" s="66">
        <v>0.113579825</v>
      </c>
      <c r="AG247" s="66" t="s">
        <v>335</v>
      </c>
      <c r="AH247" s="67">
        <v>1</v>
      </c>
      <c r="AI247" s="68" t="s">
        <v>339</v>
      </c>
      <c r="AJ247" s="69">
        <v>1.213236E-2</v>
      </c>
      <c r="AK247" s="69" t="s">
        <v>339</v>
      </c>
      <c r="AL247" s="70">
        <v>0.98499999999999999</v>
      </c>
      <c r="AM247" s="70" t="s">
        <v>339</v>
      </c>
      <c r="AO247" s="2"/>
    </row>
    <row r="248" spans="1:41" ht="18.75" customHeight="1" thickBot="1" x14ac:dyDescent="0.45">
      <c r="A248" s="47" t="s">
        <v>251</v>
      </c>
      <c r="B248" s="38">
        <v>550817</v>
      </c>
      <c r="C248" s="48" t="s">
        <v>333</v>
      </c>
      <c r="D248" s="71">
        <v>207.91</v>
      </c>
      <c r="E248" s="72">
        <v>0</v>
      </c>
      <c r="F248" s="72">
        <v>2.4</v>
      </c>
      <c r="G248" s="72">
        <f t="shared" si="12"/>
        <v>210.31</v>
      </c>
      <c r="H248" s="73">
        <v>228.94100000000003</v>
      </c>
      <c r="I248" s="74">
        <f t="shared" si="13"/>
        <v>21.031000000000034</v>
      </c>
      <c r="J248" s="75">
        <v>3.6</v>
      </c>
      <c r="K248" s="76">
        <v>0</v>
      </c>
      <c r="L248" s="77">
        <v>4.4800000000000004</v>
      </c>
      <c r="M248" s="78">
        <f t="shared" si="14"/>
        <v>237.02100000000002</v>
      </c>
      <c r="N248" s="81">
        <v>0</v>
      </c>
      <c r="O248" s="79">
        <v>0</v>
      </c>
      <c r="P248" s="79">
        <f t="shared" si="15"/>
        <v>237.02100000000002</v>
      </c>
      <c r="Q248" s="58" t="s">
        <v>335</v>
      </c>
      <c r="R248" s="59" t="s">
        <v>349</v>
      </c>
      <c r="S248" s="60">
        <v>0</v>
      </c>
      <c r="T248" s="61" t="s">
        <v>339</v>
      </c>
      <c r="U248" s="61" t="s">
        <v>339</v>
      </c>
      <c r="V248" s="61" t="s">
        <v>335</v>
      </c>
      <c r="W248" s="61" t="s">
        <v>339</v>
      </c>
      <c r="X248" s="61" t="s">
        <v>335</v>
      </c>
      <c r="Y248" s="61" t="s">
        <v>349</v>
      </c>
      <c r="Z248" s="62">
        <v>0</v>
      </c>
      <c r="AA248" s="63" t="s">
        <v>339</v>
      </c>
      <c r="AB248" s="64">
        <v>5.0074300000000002E-2</v>
      </c>
      <c r="AC248" s="64" t="s">
        <v>335</v>
      </c>
      <c r="AD248" s="65">
        <v>0.108803125</v>
      </c>
      <c r="AE248" s="65" t="s">
        <v>335</v>
      </c>
      <c r="AF248" s="66">
        <v>0.102513875</v>
      </c>
      <c r="AG248" s="66" t="s">
        <v>335</v>
      </c>
      <c r="AH248" s="67">
        <v>1</v>
      </c>
      <c r="AI248" s="68" t="s">
        <v>339</v>
      </c>
      <c r="AJ248" s="69">
        <v>2.5991050000000002E-2</v>
      </c>
      <c r="AK248" s="69" t="s">
        <v>335</v>
      </c>
      <c r="AL248" s="70">
        <v>0.78</v>
      </c>
      <c r="AM248" s="70" t="s">
        <v>339</v>
      </c>
      <c r="AO248" s="2"/>
    </row>
    <row r="249" spans="1:41" ht="18.75" customHeight="1" thickBot="1" x14ac:dyDescent="0.45">
      <c r="A249" s="47" t="s">
        <v>137</v>
      </c>
      <c r="B249" s="38">
        <v>4483707</v>
      </c>
      <c r="C249" s="48" t="s">
        <v>333</v>
      </c>
      <c r="D249" s="71">
        <v>209.92999999999998</v>
      </c>
      <c r="E249" s="72">
        <v>0</v>
      </c>
      <c r="F249" s="72">
        <v>2.4</v>
      </c>
      <c r="G249" s="72">
        <f t="shared" si="12"/>
        <v>212.32999999999998</v>
      </c>
      <c r="H249" s="73">
        <v>231.16300000000001</v>
      </c>
      <c r="I249" s="74">
        <f t="shared" si="13"/>
        <v>21.233000000000033</v>
      </c>
      <c r="J249" s="75">
        <v>3.6</v>
      </c>
      <c r="K249" s="76">
        <v>0</v>
      </c>
      <c r="L249" s="77">
        <v>4.4800000000000004</v>
      </c>
      <c r="M249" s="78">
        <f t="shared" si="14"/>
        <v>239.24299999999999</v>
      </c>
      <c r="N249" s="81">
        <v>0</v>
      </c>
      <c r="O249" s="79">
        <v>3.6</v>
      </c>
      <c r="P249" s="79">
        <f t="shared" si="15"/>
        <v>242.84299999999999</v>
      </c>
      <c r="Q249" s="58" t="s">
        <v>339</v>
      </c>
      <c r="R249" s="59">
        <v>2</v>
      </c>
      <c r="S249" s="60">
        <v>3.6</v>
      </c>
      <c r="T249" s="61" t="s">
        <v>339</v>
      </c>
      <c r="U249" s="61" t="s">
        <v>335</v>
      </c>
      <c r="V249" s="61" t="s">
        <v>335</v>
      </c>
      <c r="W249" s="61" t="s">
        <v>335</v>
      </c>
      <c r="X249" s="61" t="s">
        <v>339</v>
      </c>
      <c r="Y249" s="61">
        <v>2</v>
      </c>
      <c r="Z249" s="62">
        <v>0</v>
      </c>
      <c r="AA249" s="63" t="s">
        <v>339</v>
      </c>
      <c r="AB249" s="64">
        <v>3.1746049999999998E-2</v>
      </c>
      <c r="AC249" s="64" t="s">
        <v>335</v>
      </c>
      <c r="AD249" s="65">
        <v>0.107705175</v>
      </c>
      <c r="AE249" s="65" t="s">
        <v>335</v>
      </c>
      <c r="AF249" s="66">
        <v>0.10010869999999999</v>
      </c>
      <c r="AG249" s="66" t="s">
        <v>335</v>
      </c>
      <c r="AH249" s="67">
        <v>1</v>
      </c>
      <c r="AI249" s="68" t="s">
        <v>339</v>
      </c>
      <c r="AJ249" s="69">
        <v>1.9606269999999999E-2</v>
      </c>
      <c r="AK249" s="69" t="s">
        <v>335</v>
      </c>
      <c r="AL249" s="70" t="s">
        <v>340</v>
      </c>
      <c r="AM249" s="70" t="s">
        <v>335</v>
      </c>
      <c r="AO249" s="2"/>
    </row>
    <row r="250" spans="1:41" ht="18.75" customHeight="1" thickBot="1" x14ac:dyDescent="0.45">
      <c r="A250" s="47" t="s">
        <v>427</v>
      </c>
      <c r="B250" s="48">
        <v>891771</v>
      </c>
      <c r="C250" s="48" t="s">
        <v>333</v>
      </c>
      <c r="D250" s="71">
        <v>208.57999999999998</v>
      </c>
      <c r="E250" s="72">
        <v>13.67</v>
      </c>
      <c r="F250" s="72">
        <v>2.4</v>
      </c>
      <c r="G250" s="72">
        <f t="shared" si="12"/>
        <v>224.64999999999998</v>
      </c>
      <c r="H250" s="73">
        <v>231.04499999999999</v>
      </c>
      <c r="I250" s="74">
        <f t="shared" si="13"/>
        <v>22.465000000000003</v>
      </c>
      <c r="J250" s="75">
        <v>3.6</v>
      </c>
      <c r="K250" s="76">
        <v>0</v>
      </c>
      <c r="L250" s="77">
        <v>4.4800000000000004</v>
      </c>
      <c r="M250" s="78">
        <f t="shared" si="14"/>
        <v>239.12499999999997</v>
      </c>
      <c r="N250" s="78">
        <v>13.67</v>
      </c>
      <c r="O250" s="79">
        <v>9</v>
      </c>
      <c r="P250" s="79">
        <f t="shared" si="15"/>
        <v>261.79499999999996</v>
      </c>
      <c r="Q250" s="58" t="s">
        <v>339</v>
      </c>
      <c r="R250" s="59">
        <v>5</v>
      </c>
      <c r="S250" s="60">
        <v>9</v>
      </c>
      <c r="T250" s="61" t="s">
        <v>339</v>
      </c>
      <c r="U250" s="61" t="s">
        <v>335</v>
      </c>
      <c r="V250" s="61" t="s">
        <v>335</v>
      </c>
      <c r="W250" s="61" t="s">
        <v>335</v>
      </c>
      <c r="X250" s="61" t="s">
        <v>339</v>
      </c>
      <c r="Y250" s="61">
        <v>5</v>
      </c>
      <c r="Z250" s="62">
        <v>0</v>
      </c>
      <c r="AA250" s="63" t="s">
        <v>339</v>
      </c>
      <c r="AB250" s="64">
        <v>1.2295074999999999E-2</v>
      </c>
      <c r="AC250" s="64" t="s">
        <v>339</v>
      </c>
      <c r="AD250" s="65">
        <v>0.13718707499999999</v>
      </c>
      <c r="AE250" s="65" t="s">
        <v>335</v>
      </c>
      <c r="AF250" s="66">
        <v>6.4540025000000001E-2</v>
      </c>
      <c r="AG250" s="66" t="s">
        <v>339</v>
      </c>
      <c r="AH250" s="67">
        <v>1</v>
      </c>
      <c r="AI250" s="68" t="s">
        <v>339</v>
      </c>
      <c r="AJ250" s="69">
        <v>1.938577E-2</v>
      </c>
      <c r="AK250" s="69" t="s">
        <v>335</v>
      </c>
      <c r="AL250" s="70">
        <v>0.78500000000000003</v>
      </c>
      <c r="AM250" s="70" t="s">
        <v>339</v>
      </c>
      <c r="AO250" s="2"/>
    </row>
    <row r="251" spans="1:41" ht="18.75" customHeight="1" thickBot="1" x14ac:dyDescent="0.45">
      <c r="A251" s="47" t="s">
        <v>138</v>
      </c>
      <c r="B251" s="38">
        <v>4477502</v>
      </c>
      <c r="C251" s="48" t="s">
        <v>333</v>
      </c>
      <c r="D251" s="71">
        <v>214.67999999999998</v>
      </c>
      <c r="E251" s="72">
        <v>13.67</v>
      </c>
      <c r="F251" s="72">
        <v>2.4</v>
      </c>
      <c r="G251" s="72">
        <f t="shared" si="12"/>
        <v>230.74999999999997</v>
      </c>
      <c r="H251" s="73">
        <v>237.755</v>
      </c>
      <c r="I251" s="74">
        <f t="shared" si="13"/>
        <v>23.075000000000017</v>
      </c>
      <c r="J251" s="75">
        <v>3.6</v>
      </c>
      <c r="K251" s="76">
        <v>0</v>
      </c>
      <c r="L251" s="77">
        <v>4.4800000000000004</v>
      </c>
      <c r="M251" s="78">
        <f t="shared" si="14"/>
        <v>245.83499999999998</v>
      </c>
      <c r="N251" s="78">
        <v>13.67</v>
      </c>
      <c r="O251" s="79">
        <v>10.8</v>
      </c>
      <c r="P251" s="79">
        <f t="shared" si="15"/>
        <v>270.30500000000001</v>
      </c>
      <c r="Q251" s="58" t="s">
        <v>339</v>
      </c>
      <c r="R251" s="59">
        <v>6</v>
      </c>
      <c r="S251" s="60">
        <v>10.8</v>
      </c>
      <c r="T251" s="61" t="s">
        <v>339</v>
      </c>
      <c r="U251" s="61" t="s">
        <v>335</v>
      </c>
      <c r="V251" s="61" t="s">
        <v>335</v>
      </c>
      <c r="W251" s="61" t="s">
        <v>335</v>
      </c>
      <c r="X251" s="61" t="s">
        <v>339</v>
      </c>
      <c r="Y251" s="61">
        <v>6</v>
      </c>
      <c r="Z251" s="62">
        <v>0</v>
      </c>
      <c r="AA251" s="63" t="s">
        <v>339</v>
      </c>
      <c r="AB251" s="64">
        <v>3.787875E-3</v>
      </c>
      <c r="AC251" s="64" t="s">
        <v>339</v>
      </c>
      <c r="AD251" s="65">
        <v>8.2444575000000006E-2</v>
      </c>
      <c r="AE251" s="65" t="s">
        <v>339</v>
      </c>
      <c r="AF251" s="66">
        <v>3.5296649999999999E-2</v>
      </c>
      <c r="AG251" s="66" t="s">
        <v>339</v>
      </c>
      <c r="AH251" s="67">
        <v>0.99382716000000004</v>
      </c>
      <c r="AI251" s="68" t="s">
        <v>339</v>
      </c>
      <c r="AJ251" s="69">
        <v>1.0965560000000001E-2</v>
      </c>
      <c r="AK251" s="69" t="s">
        <v>339</v>
      </c>
      <c r="AL251" s="70" t="s">
        <v>340</v>
      </c>
      <c r="AM251" s="70" t="s">
        <v>335</v>
      </c>
      <c r="AO251" s="2"/>
    </row>
    <row r="252" spans="1:41" ht="18.75" customHeight="1" thickBot="1" x14ac:dyDescent="0.45">
      <c r="A252" s="47" t="s">
        <v>139</v>
      </c>
      <c r="B252" s="38">
        <v>4496302</v>
      </c>
      <c r="C252" s="48" t="s">
        <v>333</v>
      </c>
      <c r="D252" s="71">
        <v>192.39</v>
      </c>
      <c r="E252" s="72">
        <v>13.67</v>
      </c>
      <c r="F252" s="72">
        <v>3</v>
      </c>
      <c r="G252" s="72">
        <f t="shared" si="12"/>
        <v>209.05999999999997</v>
      </c>
      <c r="H252" s="73">
        <v>213.29599999999999</v>
      </c>
      <c r="I252" s="74">
        <f t="shared" si="13"/>
        <v>20.906000000000006</v>
      </c>
      <c r="J252" s="75">
        <v>3.6</v>
      </c>
      <c r="K252" s="76">
        <v>0</v>
      </c>
      <c r="L252" s="77">
        <v>4.4800000000000004</v>
      </c>
      <c r="M252" s="78">
        <f t="shared" si="14"/>
        <v>221.37599999999998</v>
      </c>
      <c r="N252" s="78">
        <v>13.67</v>
      </c>
      <c r="O252" s="79">
        <v>9</v>
      </c>
      <c r="P252" s="79">
        <f t="shared" si="15"/>
        <v>244.04599999999996</v>
      </c>
      <c r="Q252" s="58" t="s">
        <v>339</v>
      </c>
      <c r="R252" s="59">
        <v>5</v>
      </c>
      <c r="S252" s="60">
        <v>9</v>
      </c>
      <c r="T252" s="61" t="s">
        <v>339</v>
      </c>
      <c r="U252" s="61" t="s">
        <v>335</v>
      </c>
      <c r="V252" s="61" t="s">
        <v>335</v>
      </c>
      <c r="W252" s="61" t="s">
        <v>335</v>
      </c>
      <c r="X252" s="61" t="s">
        <v>339</v>
      </c>
      <c r="Y252" s="61">
        <v>5</v>
      </c>
      <c r="Z252" s="62">
        <v>0</v>
      </c>
      <c r="AA252" s="63" t="s">
        <v>339</v>
      </c>
      <c r="AB252" s="64">
        <v>4.6714350000000002E-2</v>
      </c>
      <c r="AC252" s="64" t="s">
        <v>335</v>
      </c>
      <c r="AD252" s="65">
        <v>1.57454E-2</v>
      </c>
      <c r="AE252" s="65" t="s">
        <v>339</v>
      </c>
      <c r="AF252" s="66">
        <v>0.20308742499999999</v>
      </c>
      <c r="AG252" s="66" t="s">
        <v>335</v>
      </c>
      <c r="AH252" s="67">
        <v>1</v>
      </c>
      <c r="AI252" s="68" t="s">
        <v>339</v>
      </c>
      <c r="AJ252" s="69">
        <v>9.4611999999999995E-3</v>
      </c>
      <c r="AK252" s="69" t="s">
        <v>339</v>
      </c>
      <c r="AL252" s="70">
        <v>0.9</v>
      </c>
      <c r="AM252" s="70" t="s">
        <v>339</v>
      </c>
      <c r="AO252" s="2"/>
    </row>
    <row r="253" spans="1:41" ht="18.75" customHeight="1" thickBot="1" x14ac:dyDescent="0.45">
      <c r="A253" s="47" t="s">
        <v>140</v>
      </c>
      <c r="B253" s="38">
        <v>4491807</v>
      </c>
      <c r="C253" s="48" t="s">
        <v>333</v>
      </c>
      <c r="D253" s="71">
        <v>196.03</v>
      </c>
      <c r="E253" s="72">
        <v>13.67</v>
      </c>
      <c r="F253" s="72">
        <v>3</v>
      </c>
      <c r="G253" s="72">
        <f t="shared" si="12"/>
        <v>212.7</v>
      </c>
      <c r="H253" s="73">
        <v>217.3</v>
      </c>
      <c r="I253" s="74">
        <f t="shared" si="13"/>
        <v>21.27000000000001</v>
      </c>
      <c r="J253" s="75">
        <v>3.6</v>
      </c>
      <c r="K253" s="76">
        <v>0</v>
      </c>
      <c r="L253" s="77">
        <v>4.4800000000000004</v>
      </c>
      <c r="M253" s="78">
        <f t="shared" si="14"/>
        <v>225.38</v>
      </c>
      <c r="N253" s="78">
        <v>13.67</v>
      </c>
      <c r="O253" s="79">
        <v>9</v>
      </c>
      <c r="P253" s="79">
        <f t="shared" si="15"/>
        <v>248.04999999999998</v>
      </c>
      <c r="Q253" s="58" t="s">
        <v>339</v>
      </c>
      <c r="R253" s="59">
        <v>5</v>
      </c>
      <c r="S253" s="60">
        <v>9</v>
      </c>
      <c r="T253" s="61" t="s">
        <v>339</v>
      </c>
      <c r="U253" s="61" t="s">
        <v>335</v>
      </c>
      <c r="V253" s="61" t="s">
        <v>335</v>
      </c>
      <c r="W253" s="61" t="s">
        <v>335</v>
      </c>
      <c r="X253" s="61" t="s">
        <v>339</v>
      </c>
      <c r="Y253" s="61">
        <v>5</v>
      </c>
      <c r="Z253" s="62">
        <v>0</v>
      </c>
      <c r="AA253" s="63" t="s">
        <v>339</v>
      </c>
      <c r="AB253" s="64">
        <v>2.4809950000000001E-2</v>
      </c>
      <c r="AC253" s="64" t="s">
        <v>339</v>
      </c>
      <c r="AD253" s="65">
        <v>5.8101750000000001E-2</v>
      </c>
      <c r="AE253" s="65" t="s">
        <v>339</v>
      </c>
      <c r="AF253" s="66">
        <v>9.5009149999999987E-2</v>
      </c>
      <c r="AG253" s="66" t="s">
        <v>335</v>
      </c>
      <c r="AH253" s="67">
        <v>0.9954954949999999</v>
      </c>
      <c r="AI253" s="68" t="s">
        <v>339</v>
      </c>
      <c r="AJ253" s="69">
        <v>1.7662589999999999E-2</v>
      </c>
      <c r="AK253" s="69" t="s">
        <v>335</v>
      </c>
      <c r="AL253" s="70">
        <v>0.93</v>
      </c>
      <c r="AM253" s="70" t="s">
        <v>339</v>
      </c>
      <c r="AO253" s="2"/>
    </row>
    <row r="254" spans="1:41" ht="18.75" customHeight="1" thickBot="1" x14ac:dyDescent="0.45">
      <c r="A254" s="47" t="s">
        <v>141</v>
      </c>
      <c r="B254" s="38">
        <v>4499107</v>
      </c>
      <c r="C254" s="48" t="s">
        <v>333</v>
      </c>
      <c r="D254" s="71">
        <v>203.84</v>
      </c>
      <c r="E254" s="72">
        <v>13.67</v>
      </c>
      <c r="F254" s="72">
        <v>3</v>
      </c>
      <c r="G254" s="72">
        <f t="shared" si="12"/>
        <v>220.51</v>
      </c>
      <c r="H254" s="73">
        <v>225.89100000000002</v>
      </c>
      <c r="I254" s="74">
        <f t="shared" si="13"/>
        <v>22.051000000000016</v>
      </c>
      <c r="J254" s="75">
        <v>3.6</v>
      </c>
      <c r="K254" s="76">
        <v>0</v>
      </c>
      <c r="L254" s="77">
        <v>4.4800000000000004</v>
      </c>
      <c r="M254" s="78">
        <f t="shared" si="14"/>
        <v>233.971</v>
      </c>
      <c r="N254" s="78">
        <v>13.67</v>
      </c>
      <c r="O254" s="79">
        <v>5.4</v>
      </c>
      <c r="P254" s="79">
        <f t="shared" si="15"/>
        <v>253.041</v>
      </c>
      <c r="Q254" s="58" t="s">
        <v>339</v>
      </c>
      <c r="R254" s="59">
        <v>3</v>
      </c>
      <c r="S254" s="60">
        <v>5.4</v>
      </c>
      <c r="T254" s="61" t="s">
        <v>339</v>
      </c>
      <c r="U254" s="61" t="s">
        <v>335</v>
      </c>
      <c r="V254" s="61" t="s">
        <v>335</v>
      </c>
      <c r="W254" s="61" t="s">
        <v>335</v>
      </c>
      <c r="X254" s="61" t="s">
        <v>339</v>
      </c>
      <c r="Y254" s="61">
        <v>3</v>
      </c>
      <c r="Z254" s="62">
        <v>0</v>
      </c>
      <c r="AA254" s="63" t="s">
        <v>339</v>
      </c>
      <c r="AB254" s="64">
        <v>2.9132199999999997E-2</v>
      </c>
      <c r="AC254" s="64" t="s">
        <v>335</v>
      </c>
      <c r="AD254" s="65">
        <v>8.8057800000000006E-2</v>
      </c>
      <c r="AE254" s="65" t="s">
        <v>339</v>
      </c>
      <c r="AF254" s="66">
        <v>0.13675970000000001</v>
      </c>
      <c r="AG254" s="66" t="s">
        <v>335</v>
      </c>
      <c r="AH254" s="67">
        <v>0.98849787999999994</v>
      </c>
      <c r="AI254" s="68" t="s">
        <v>339</v>
      </c>
      <c r="AJ254" s="69">
        <v>2.773726E-2</v>
      </c>
      <c r="AK254" s="69" t="s">
        <v>335</v>
      </c>
      <c r="AL254" s="70">
        <v>0.68500000000000005</v>
      </c>
      <c r="AM254" s="70" t="s">
        <v>335</v>
      </c>
      <c r="AO254" s="2"/>
    </row>
    <row r="255" spans="1:41" ht="18.75" customHeight="1" thickBot="1" x14ac:dyDescent="0.45">
      <c r="A255" s="47" t="s">
        <v>142</v>
      </c>
      <c r="B255" s="38">
        <v>4465504</v>
      </c>
      <c r="C255" s="48" t="s">
        <v>333</v>
      </c>
      <c r="D255" s="71">
        <v>209.76</v>
      </c>
      <c r="E255" s="72">
        <v>13.67</v>
      </c>
      <c r="F255" s="72">
        <v>1.8</v>
      </c>
      <c r="G255" s="72">
        <f t="shared" si="12"/>
        <v>225.23</v>
      </c>
      <c r="H255" s="73">
        <v>232.28300000000002</v>
      </c>
      <c r="I255" s="74">
        <f t="shared" si="13"/>
        <v>22.523000000000025</v>
      </c>
      <c r="J255" s="75">
        <v>3.6</v>
      </c>
      <c r="K255" s="76">
        <v>0</v>
      </c>
      <c r="L255" s="77">
        <v>4.4800000000000004</v>
      </c>
      <c r="M255" s="78">
        <f t="shared" si="14"/>
        <v>240.363</v>
      </c>
      <c r="N255" s="78">
        <v>13.67</v>
      </c>
      <c r="O255" s="79">
        <v>7.2</v>
      </c>
      <c r="P255" s="79">
        <f t="shared" si="15"/>
        <v>261.233</v>
      </c>
      <c r="Q255" s="58" t="s">
        <v>339</v>
      </c>
      <c r="R255" s="59">
        <v>4</v>
      </c>
      <c r="S255" s="60">
        <v>7.2</v>
      </c>
      <c r="T255" s="61" t="s">
        <v>339</v>
      </c>
      <c r="U255" s="61" t="s">
        <v>335</v>
      </c>
      <c r="V255" s="61" t="s">
        <v>335</v>
      </c>
      <c r="W255" s="61" t="s">
        <v>335</v>
      </c>
      <c r="X255" s="61" t="s">
        <v>339</v>
      </c>
      <c r="Y255" s="61">
        <v>4</v>
      </c>
      <c r="Z255" s="62">
        <v>0</v>
      </c>
      <c r="AA255" s="63" t="s">
        <v>339</v>
      </c>
      <c r="AB255" s="64">
        <v>2.8080600000000004E-2</v>
      </c>
      <c r="AC255" s="64" t="s">
        <v>335</v>
      </c>
      <c r="AD255" s="65">
        <v>6.6738400000000003E-2</v>
      </c>
      <c r="AE255" s="65" t="s">
        <v>339</v>
      </c>
      <c r="AF255" s="66">
        <v>9.7575574999999998E-2</v>
      </c>
      <c r="AG255" s="66" t="s">
        <v>335</v>
      </c>
      <c r="AH255" s="67">
        <v>0.992957745</v>
      </c>
      <c r="AI255" s="68" t="s">
        <v>339</v>
      </c>
      <c r="AJ255" s="69">
        <v>1.965006E-2</v>
      </c>
      <c r="AK255" s="69" t="s">
        <v>335</v>
      </c>
      <c r="AL255" s="70">
        <v>0.85</v>
      </c>
      <c r="AM255" s="70" t="s">
        <v>339</v>
      </c>
      <c r="AO255" s="2"/>
    </row>
    <row r="256" spans="1:41" ht="18.75" customHeight="1" thickBot="1" x14ac:dyDescent="0.45">
      <c r="A256" s="47" t="s">
        <v>143</v>
      </c>
      <c r="B256" s="38">
        <v>402851</v>
      </c>
      <c r="C256" s="48" t="s">
        <v>333</v>
      </c>
      <c r="D256" s="71">
        <v>218.92</v>
      </c>
      <c r="E256" s="72">
        <v>13.67</v>
      </c>
      <c r="F256" s="72">
        <v>1.8</v>
      </c>
      <c r="G256" s="72">
        <f t="shared" si="12"/>
        <v>234.39</v>
      </c>
      <c r="H256" s="73">
        <v>242.35900000000001</v>
      </c>
      <c r="I256" s="74">
        <f t="shared" si="13"/>
        <v>23.439000000000021</v>
      </c>
      <c r="J256" s="75">
        <v>3.6</v>
      </c>
      <c r="K256" s="76">
        <v>0</v>
      </c>
      <c r="L256" s="77">
        <v>4.4800000000000004</v>
      </c>
      <c r="M256" s="78">
        <f t="shared" si="14"/>
        <v>250.43899999999999</v>
      </c>
      <c r="N256" s="78">
        <v>13.67</v>
      </c>
      <c r="O256" s="79">
        <v>9</v>
      </c>
      <c r="P256" s="79">
        <f t="shared" si="15"/>
        <v>273.10899999999998</v>
      </c>
      <c r="Q256" s="58" t="s">
        <v>339</v>
      </c>
      <c r="R256" s="59">
        <v>5</v>
      </c>
      <c r="S256" s="60">
        <v>9</v>
      </c>
      <c r="T256" s="61" t="s">
        <v>339</v>
      </c>
      <c r="U256" s="61" t="s">
        <v>335</v>
      </c>
      <c r="V256" s="61" t="s">
        <v>335</v>
      </c>
      <c r="W256" s="61" t="s">
        <v>335</v>
      </c>
      <c r="X256" s="61" t="s">
        <v>339</v>
      </c>
      <c r="Y256" s="61">
        <v>5</v>
      </c>
      <c r="Z256" s="62">
        <v>0</v>
      </c>
      <c r="AA256" s="63" t="s">
        <v>339</v>
      </c>
      <c r="AB256" s="64">
        <v>5.2368999999999992E-3</v>
      </c>
      <c r="AC256" s="64" t="s">
        <v>339</v>
      </c>
      <c r="AD256" s="65">
        <v>5.7810125000000004E-2</v>
      </c>
      <c r="AE256" s="65" t="s">
        <v>339</v>
      </c>
      <c r="AF256" s="66">
        <v>0.114079025</v>
      </c>
      <c r="AG256" s="66" t="s">
        <v>335</v>
      </c>
      <c r="AH256" s="67">
        <v>0.98</v>
      </c>
      <c r="AI256" s="68" t="s">
        <v>339</v>
      </c>
      <c r="AJ256" s="69">
        <v>1.8308519999999998E-2</v>
      </c>
      <c r="AK256" s="69" t="s">
        <v>335</v>
      </c>
      <c r="AL256" s="70">
        <v>0.83499999999999996</v>
      </c>
      <c r="AM256" s="70" t="s">
        <v>339</v>
      </c>
      <c r="AO256" s="2"/>
    </row>
    <row r="257" spans="1:41" ht="18.75" customHeight="1" thickBot="1" x14ac:dyDescent="0.45">
      <c r="A257" s="47" t="s">
        <v>144</v>
      </c>
      <c r="B257" s="38">
        <v>4464303</v>
      </c>
      <c r="C257" s="48" t="s">
        <v>333</v>
      </c>
      <c r="D257" s="71">
        <v>220.54999999999998</v>
      </c>
      <c r="E257" s="72">
        <v>13.67</v>
      </c>
      <c r="F257" s="72">
        <v>1.2</v>
      </c>
      <c r="G257" s="72">
        <f t="shared" si="12"/>
        <v>235.41999999999996</v>
      </c>
      <c r="H257" s="73">
        <v>244.09199999999998</v>
      </c>
      <c r="I257" s="74">
        <f t="shared" si="13"/>
        <v>23.542000000000002</v>
      </c>
      <c r="J257" s="75">
        <v>3.6</v>
      </c>
      <c r="K257" s="76">
        <v>0</v>
      </c>
      <c r="L257" s="77">
        <v>4.4800000000000004</v>
      </c>
      <c r="M257" s="78">
        <f t="shared" si="14"/>
        <v>252.17199999999997</v>
      </c>
      <c r="N257" s="78">
        <v>13.67</v>
      </c>
      <c r="O257" s="79">
        <v>5.4</v>
      </c>
      <c r="P257" s="79">
        <f t="shared" si="15"/>
        <v>271.24199999999996</v>
      </c>
      <c r="Q257" s="58" t="s">
        <v>339</v>
      </c>
      <c r="R257" s="59">
        <v>3</v>
      </c>
      <c r="S257" s="60">
        <v>5.4</v>
      </c>
      <c r="T257" s="61" t="s">
        <v>339</v>
      </c>
      <c r="U257" s="61" t="s">
        <v>335</v>
      </c>
      <c r="V257" s="61" t="s">
        <v>335</v>
      </c>
      <c r="W257" s="61" t="s">
        <v>335</v>
      </c>
      <c r="X257" s="61" t="s">
        <v>339</v>
      </c>
      <c r="Y257" s="61">
        <v>3</v>
      </c>
      <c r="Z257" s="62">
        <v>0</v>
      </c>
      <c r="AA257" s="63" t="s">
        <v>339</v>
      </c>
      <c r="AB257" s="64">
        <v>4.0060125000000002E-2</v>
      </c>
      <c r="AC257" s="64" t="s">
        <v>335</v>
      </c>
      <c r="AD257" s="65">
        <v>9.0864899999999998E-2</v>
      </c>
      <c r="AE257" s="65" t="s">
        <v>339</v>
      </c>
      <c r="AF257" s="66">
        <v>5.1732300000000002E-2</v>
      </c>
      <c r="AG257" s="66" t="s">
        <v>339</v>
      </c>
      <c r="AH257" s="67">
        <v>0.95647321499999993</v>
      </c>
      <c r="AI257" s="68" t="s">
        <v>335</v>
      </c>
      <c r="AJ257" s="69">
        <v>1.702795E-2</v>
      </c>
      <c r="AK257" s="69" t="s">
        <v>335</v>
      </c>
      <c r="AL257" s="70" t="s">
        <v>340</v>
      </c>
      <c r="AM257" s="70" t="s">
        <v>335</v>
      </c>
      <c r="AO257" s="2"/>
    </row>
    <row r="258" spans="1:41" ht="18.75" customHeight="1" thickBot="1" x14ac:dyDescent="0.45">
      <c r="A258" s="47" t="s">
        <v>241</v>
      </c>
      <c r="B258" s="38">
        <v>675377</v>
      </c>
      <c r="C258" s="48" t="s">
        <v>333</v>
      </c>
      <c r="D258" s="71">
        <v>204.38</v>
      </c>
      <c r="E258" s="72">
        <v>13.67</v>
      </c>
      <c r="F258" s="72">
        <v>1.2</v>
      </c>
      <c r="G258" s="72">
        <f t="shared" si="12"/>
        <v>219.24999999999997</v>
      </c>
      <c r="H258" s="73">
        <v>226.30500000000001</v>
      </c>
      <c r="I258" s="74">
        <f t="shared" si="13"/>
        <v>21.925000000000011</v>
      </c>
      <c r="J258" s="75">
        <v>3.6</v>
      </c>
      <c r="K258" s="76">
        <v>0</v>
      </c>
      <c r="L258" s="77">
        <v>4.4800000000000004</v>
      </c>
      <c r="M258" s="78">
        <f t="shared" si="14"/>
        <v>234.38499999999999</v>
      </c>
      <c r="N258" s="78">
        <v>13.67</v>
      </c>
      <c r="O258" s="79">
        <v>1.8</v>
      </c>
      <c r="P258" s="79">
        <f t="shared" si="15"/>
        <v>249.85499999999999</v>
      </c>
      <c r="Q258" s="58" t="s">
        <v>339</v>
      </c>
      <c r="R258" s="59">
        <v>1</v>
      </c>
      <c r="S258" s="60">
        <v>1.8</v>
      </c>
      <c r="T258" s="61" t="s">
        <v>339</v>
      </c>
      <c r="U258" s="61" t="s">
        <v>335</v>
      </c>
      <c r="V258" s="61" t="s">
        <v>335</v>
      </c>
      <c r="W258" s="61" t="s">
        <v>335</v>
      </c>
      <c r="X258" s="61" t="s">
        <v>339</v>
      </c>
      <c r="Y258" s="61">
        <v>1</v>
      </c>
      <c r="Z258" s="62">
        <v>1.8939500000000001E-3</v>
      </c>
      <c r="AA258" s="63" t="s">
        <v>335</v>
      </c>
      <c r="AB258" s="64">
        <v>4.8111975000000001E-2</v>
      </c>
      <c r="AC258" s="64" t="s">
        <v>335</v>
      </c>
      <c r="AD258" s="65">
        <v>0.14703845000000001</v>
      </c>
      <c r="AE258" s="65" t="s">
        <v>335</v>
      </c>
      <c r="AF258" s="66">
        <v>9.0551350000000003E-2</v>
      </c>
      <c r="AG258" s="66" t="s">
        <v>335</v>
      </c>
      <c r="AH258" s="67">
        <v>0.95451613000000002</v>
      </c>
      <c r="AI258" s="68" t="s">
        <v>335</v>
      </c>
      <c r="AJ258" s="69">
        <v>2.2730210000000001E-2</v>
      </c>
      <c r="AK258" s="69" t="s">
        <v>335</v>
      </c>
      <c r="AL258" s="70">
        <v>0.88</v>
      </c>
      <c r="AM258" s="70" t="s">
        <v>339</v>
      </c>
      <c r="AO258" s="2"/>
    </row>
    <row r="259" spans="1:41" ht="18.75" customHeight="1" thickBot="1" x14ac:dyDescent="0.45">
      <c r="A259" s="47" t="s">
        <v>145</v>
      </c>
      <c r="B259" s="38">
        <v>413381</v>
      </c>
      <c r="C259" s="48" t="s">
        <v>333</v>
      </c>
      <c r="D259" s="71">
        <v>205.37</v>
      </c>
      <c r="E259" s="72">
        <v>13.67</v>
      </c>
      <c r="F259" s="72">
        <v>2.4</v>
      </c>
      <c r="G259" s="72">
        <f t="shared" si="12"/>
        <v>221.44</v>
      </c>
      <c r="H259" s="73">
        <v>227.51400000000001</v>
      </c>
      <c r="I259" s="74">
        <f t="shared" si="13"/>
        <v>22.144000000000005</v>
      </c>
      <c r="J259" s="75">
        <v>3.6</v>
      </c>
      <c r="K259" s="76">
        <v>0</v>
      </c>
      <c r="L259" s="77">
        <v>4.4800000000000004</v>
      </c>
      <c r="M259" s="78">
        <f t="shared" si="14"/>
        <v>235.59399999999999</v>
      </c>
      <c r="N259" s="78">
        <v>13.67</v>
      </c>
      <c r="O259" s="79">
        <v>9</v>
      </c>
      <c r="P259" s="79">
        <f t="shared" si="15"/>
        <v>258.26400000000001</v>
      </c>
      <c r="Q259" s="58" t="s">
        <v>339</v>
      </c>
      <c r="R259" s="59">
        <v>5</v>
      </c>
      <c r="S259" s="60">
        <v>9</v>
      </c>
      <c r="T259" s="61" t="s">
        <v>339</v>
      </c>
      <c r="U259" s="61" t="s">
        <v>335</v>
      </c>
      <c r="V259" s="61" t="s">
        <v>335</v>
      </c>
      <c r="W259" s="61" t="s">
        <v>335</v>
      </c>
      <c r="X259" s="61" t="s">
        <v>339</v>
      </c>
      <c r="Y259" s="61">
        <v>5</v>
      </c>
      <c r="Z259" s="62">
        <v>0</v>
      </c>
      <c r="AA259" s="63" t="s">
        <v>339</v>
      </c>
      <c r="AB259" s="64">
        <v>2.1359250000000003E-2</v>
      </c>
      <c r="AC259" s="64" t="s">
        <v>339</v>
      </c>
      <c r="AD259" s="65">
        <v>0.102739075</v>
      </c>
      <c r="AE259" s="65" t="s">
        <v>339</v>
      </c>
      <c r="AF259" s="66">
        <v>7.9707925000000013E-2</v>
      </c>
      <c r="AG259" s="66" t="s">
        <v>339</v>
      </c>
      <c r="AH259" s="67">
        <v>0.95509040999999995</v>
      </c>
      <c r="AI259" s="68" t="s">
        <v>335</v>
      </c>
      <c r="AJ259" s="69">
        <v>2.2397649999999998E-2</v>
      </c>
      <c r="AK259" s="69" t="s">
        <v>335</v>
      </c>
      <c r="AL259" s="70">
        <v>0.78</v>
      </c>
      <c r="AM259" s="70" t="s">
        <v>339</v>
      </c>
      <c r="AO259" s="2"/>
    </row>
    <row r="260" spans="1:41" ht="18.75" customHeight="1" thickBot="1" x14ac:dyDescent="0.45">
      <c r="A260" s="47" t="s">
        <v>146</v>
      </c>
      <c r="B260" s="38">
        <v>4480104</v>
      </c>
      <c r="C260" s="48" t="s">
        <v>333</v>
      </c>
      <c r="D260" s="71">
        <v>201.42</v>
      </c>
      <c r="E260" s="72">
        <v>13.67</v>
      </c>
      <c r="F260" s="72">
        <v>3</v>
      </c>
      <c r="G260" s="72">
        <f t="shared" si="12"/>
        <v>218.08999999999997</v>
      </c>
      <c r="H260" s="73">
        <v>223.22900000000001</v>
      </c>
      <c r="I260" s="74">
        <f t="shared" si="13"/>
        <v>21.809000000000026</v>
      </c>
      <c r="J260" s="75">
        <v>3.6</v>
      </c>
      <c r="K260" s="76">
        <v>0</v>
      </c>
      <c r="L260" s="77">
        <v>4.4800000000000004</v>
      </c>
      <c r="M260" s="78">
        <f t="shared" si="14"/>
        <v>231.309</v>
      </c>
      <c r="N260" s="78">
        <v>13.67</v>
      </c>
      <c r="O260" s="79">
        <v>9</v>
      </c>
      <c r="P260" s="79">
        <f t="shared" si="15"/>
        <v>253.97899999999998</v>
      </c>
      <c r="Q260" s="58" t="s">
        <v>339</v>
      </c>
      <c r="R260" s="59">
        <v>5</v>
      </c>
      <c r="S260" s="60">
        <v>9</v>
      </c>
      <c r="T260" s="61" t="s">
        <v>339</v>
      </c>
      <c r="U260" s="61" t="s">
        <v>335</v>
      </c>
      <c r="V260" s="61" t="s">
        <v>335</v>
      </c>
      <c r="W260" s="61" t="s">
        <v>335</v>
      </c>
      <c r="X260" s="61" t="s">
        <v>339</v>
      </c>
      <c r="Y260" s="61">
        <v>5</v>
      </c>
      <c r="Z260" s="62">
        <v>0</v>
      </c>
      <c r="AA260" s="63" t="s">
        <v>339</v>
      </c>
      <c r="AB260" s="64">
        <v>1.2507799999999999E-2</v>
      </c>
      <c r="AC260" s="64" t="s">
        <v>339</v>
      </c>
      <c r="AD260" s="65">
        <v>8.6599925000000008E-2</v>
      </c>
      <c r="AE260" s="65" t="s">
        <v>339</v>
      </c>
      <c r="AF260" s="66">
        <v>6.8805899999999989E-2</v>
      </c>
      <c r="AG260" s="66" t="s">
        <v>339</v>
      </c>
      <c r="AH260" s="67">
        <v>1</v>
      </c>
      <c r="AI260" s="68" t="s">
        <v>339</v>
      </c>
      <c r="AJ260" s="69">
        <v>1.7387379999999997E-2</v>
      </c>
      <c r="AK260" s="69" t="s">
        <v>335</v>
      </c>
      <c r="AL260" s="70" t="s">
        <v>340</v>
      </c>
      <c r="AM260" s="70" t="s">
        <v>335</v>
      </c>
      <c r="AO260" s="2"/>
    </row>
    <row r="261" spans="1:41" ht="18.75" customHeight="1" thickBot="1" x14ac:dyDescent="0.45">
      <c r="A261" s="47" t="s">
        <v>147</v>
      </c>
      <c r="B261" s="38">
        <v>4494202</v>
      </c>
      <c r="C261" s="48" t="s">
        <v>333</v>
      </c>
      <c r="D261" s="71">
        <v>219.84</v>
      </c>
      <c r="E261" s="72">
        <v>13.67</v>
      </c>
      <c r="F261" s="72">
        <v>1.8</v>
      </c>
      <c r="G261" s="72">
        <f t="shared" si="12"/>
        <v>235.31</v>
      </c>
      <c r="H261" s="73">
        <v>243.37100000000001</v>
      </c>
      <c r="I261" s="74">
        <f t="shared" si="13"/>
        <v>23.531000000000006</v>
      </c>
      <c r="J261" s="75">
        <v>3.6</v>
      </c>
      <c r="K261" s="76">
        <v>0</v>
      </c>
      <c r="L261" s="77">
        <v>4.4800000000000004</v>
      </c>
      <c r="M261" s="78">
        <f t="shared" si="14"/>
        <v>251.45099999999999</v>
      </c>
      <c r="N261" s="78">
        <v>13.67</v>
      </c>
      <c r="O261" s="79">
        <v>7.2</v>
      </c>
      <c r="P261" s="79">
        <f t="shared" si="15"/>
        <v>272.32099999999997</v>
      </c>
      <c r="Q261" s="58" t="s">
        <v>339</v>
      </c>
      <c r="R261" s="59">
        <v>4</v>
      </c>
      <c r="S261" s="60">
        <v>7.2</v>
      </c>
      <c r="T261" s="61" t="s">
        <v>339</v>
      </c>
      <c r="U261" s="61" t="s">
        <v>335</v>
      </c>
      <c r="V261" s="61" t="s">
        <v>335</v>
      </c>
      <c r="W261" s="61" t="s">
        <v>335</v>
      </c>
      <c r="X261" s="61" t="s">
        <v>339</v>
      </c>
      <c r="Y261" s="61">
        <v>4</v>
      </c>
      <c r="Z261" s="62">
        <v>0</v>
      </c>
      <c r="AA261" s="63" t="s">
        <v>339</v>
      </c>
      <c r="AB261" s="64">
        <v>2.7119375000000001E-2</v>
      </c>
      <c r="AC261" s="64" t="s">
        <v>335</v>
      </c>
      <c r="AD261" s="65">
        <v>0.13215902500000001</v>
      </c>
      <c r="AE261" s="65" t="s">
        <v>335</v>
      </c>
      <c r="AF261" s="66">
        <v>7.8769875000000003E-2</v>
      </c>
      <c r="AG261" s="66" t="s">
        <v>339</v>
      </c>
      <c r="AH261" s="67">
        <v>1</v>
      </c>
      <c r="AI261" s="68" t="s">
        <v>339</v>
      </c>
      <c r="AJ261" s="69">
        <v>1.7926040000000001E-2</v>
      </c>
      <c r="AK261" s="69" t="s">
        <v>335</v>
      </c>
      <c r="AL261" s="70">
        <v>0.76</v>
      </c>
      <c r="AM261" s="70" t="s">
        <v>339</v>
      </c>
      <c r="AO261" s="2"/>
    </row>
    <row r="262" spans="1:41" ht="18.75" customHeight="1" thickBot="1" x14ac:dyDescent="0.45">
      <c r="A262" s="47" t="s">
        <v>148</v>
      </c>
      <c r="B262" s="38">
        <v>4485301</v>
      </c>
      <c r="C262" s="48" t="s">
        <v>333</v>
      </c>
      <c r="D262" s="71">
        <v>198.75</v>
      </c>
      <c r="E262" s="72">
        <v>13.67</v>
      </c>
      <c r="F262" s="72">
        <v>3</v>
      </c>
      <c r="G262" s="72">
        <f t="shared" ref="G262:G283" si="16">D262+E262+F262</f>
        <v>215.42</v>
      </c>
      <c r="H262" s="73">
        <v>220.29200000000003</v>
      </c>
      <c r="I262" s="74">
        <f t="shared" ref="I262:I283" si="17">(H262-D262)</f>
        <v>21.54200000000003</v>
      </c>
      <c r="J262" s="75">
        <v>3.6</v>
      </c>
      <c r="K262" s="76">
        <v>0</v>
      </c>
      <c r="L262" s="77">
        <v>4.4800000000000004</v>
      </c>
      <c r="M262" s="78">
        <f t="shared" ref="M262:M283" si="18">D262+I262+J262+L262</f>
        <v>228.37200000000001</v>
      </c>
      <c r="N262" s="78">
        <v>13.67</v>
      </c>
      <c r="O262" s="79">
        <v>3.6</v>
      </c>
      <c r="P262" s="79">
        <f t="shared" ref="P262:P283" si="19">SUM(M262:O262)</f>
        <v>245.642</v>
      </c>
      <c r="Q262" s="58" t="s">
        <v>339</v>
      </c>
      <c r="R262" s="59">
        <v>2</v>
      </c>
      <c r="S262" s="60">
        <v>3.6</v>
      </c>
      <c r="T262" s="61" t="s">
        <v>339</v>
      </c>
      <c r="U262" s="61" t="s">
        <v>335</v>
      </c>
      <c r="V262" s="61" t="s">
        <v>335</v>
      </c>
      <c r="W262" s="61" t="s">
        <v>335</v>
      </c>
      <c r="X262" s="61" t="s">
        <v>339</v>
      </c>
      <c r="Y262" s="61">
        <v>2</v>
      </c>
      <c r="Z262" s="62">
        <v>0</v>
      </c>
      <c r="AA262" s="63" t="s">
        <v>339</v>
      </c>
      <c r="AB262" s="64">
        <v>2.7224524999999999E-2</v>
      </c>
      <c r="AC262" s="64" t="s">
        <v>335</v>
      </c>
      <c r="AD262" s="65">
        <v>0.1139662</v>
      </c>
      <c r="AE262" s="65" t="s">
        <v>335</v>
      </c>
      <c r="AF262" s="66">
        <v>0.11462325</v>
      </c>
      <c r="AG262" s="66" t="s">
        <v>335</v>
      </c>
      <c r="AH262" s="67">
        <v>0.97359943999999998</v>
      </c>
      <c r="AI262" s="68" t="s">
        <v>335</v>
      </c>
      <c r="AJ262" s="69">
        <v>3.5635790000000001E-2</v>
      </c>
      <c r="AK262" s="69" t="s">
        <v>335</v>
      </c>
      <c r="AL262" s="70">
        <v>0.96</v>
      </c>
      <c r="AM262" s="70" t="s">
        <v>339</v>
      </c>
      <c r="AO262" s="2"/>
    </row>
    <row r="263" spans="1:41" ht="18.75" customHeight="1" thickBot="1" x14ac:dyDescent="0.45">
      <c r="A263" s="47" t="s">
        <v>149</v>
      </c>
      <c r="B263" s="38">
        <v>8990506</v>
      </c>
      <c r="C263" s="48" t="s">
        <v>333</v>
      </c>
      <c r="D263" s="71">
        <v>212</v>
      </c>
      <c r="E263" s="72">
        <v>13.67</v>
      </c>
      <c r="F263" s="72">
        <v>1.2</v>
      </c>
      <c r="G263" s="72">
        <f t="shared" si="16"/>
        <v>226.86999999999998</v>
      </c>
      <c r="H263" s="73">
        <v>234.68700000000001</v>
      </c>
      <c r="I263" s="74">
        <f t="shared" si="17"/>
        <v>22.687000000000012</v>
      </c>
      <c r="J263" s="75">
        <v>3.6</v>
      </c>
      <c r="K263" s="76">
        <v>0</v>
      </c>
      <c r="L263" s="77">
        <v>4.4800000000000004</v>
      </c>
      <c r="M263" s="78">
        <f t="shared" si="18"/>
        <v>242.767</v>
      </c>
      <c r="N263" s="78">
        <v>13.67</v>
      </c>
      <c r="O263" s="79">
        <v>0</v>
      </c>
      <c r="P263" s="79">
        <f t="shared" si="19"/>
        <v>256.43700000000001</v>
      </c>
      <c r="Q263" s="58" t="s">
        <v>335</v>
      </c>
      <c r="R263" s="59" t="s">
        <v>349</v>
      </c>
      <c r="S263" s="60">
        <v>0</v>
      </c>
      <c r="T263" s="61" t="s">
        <v>335</v>
      </c>
      <c r="U263" s="61" t="s">
        <v>335</v>
      </c>
      <c r="V263" s="61" t="s">
        <v>335</v>
      </c>
      <c r="W263" s="61" t="s">
        <v>335</v>
      </c>
      <c r="X263" s="61" t="s">
        <v>335</v>
      </c>
      <c r="Y263" s="61" t="s">
        <v>349</v>
      </c>
      <c r="Z263" s="62">
        <v>0</v>
      </c>
      <c r="AA263" s="63" t="s">
        <v>339</v>
      </c>
      <c r="AB263" s="64">
        <v>1.0451499999999999E-2</v>
      </c>
      <c r="AC263" s="64" t="s">
        <v>339</v>
      </c>
      <c r="AD263" s="65">
        <v>0</v>
      </c>
      <c r="AE263" s="65" t="s">
        <v>339</v>
      </c>
      <c r="AF263" s="66">
        <v>0.11331953333333333</v>
      </c>
      <c r="AG263" s="66" t="s">
        <v>335</v>
      </c>
      <c r="AH263" s="67">
        <v>1</v>
      </c>
      <c r="AI263" s="68" t="s">
        <v>339</v>
      </c>
      <c r="AJ263" s="69">
        <v>1.6815610000000002E-2</v>
      </c>
      <c r="AK263" s="69" t="s">
        <v>335</v>
      </c>
      <c r="AL263" s="70" t="s">
        <v>341</v>
      </c>
      <c r="AM263" s="70" t="s">
        <v>335</v>
      </c>
      <c r="AO263" s="2"/>
    </row>
    <row r="264" spans="1:41" ht="18.75" customHeight="1" thickBot="1" x14ac:dyDescent="0.45">
      <c r="A264" s="47" t="s">
        <v>150</v>
      </c>
      <c r="B264" s="38">
        <v>118770</v>
      </c>
      <c r="C264" s="48" t="s">
        <v>333</v>
      </c>
      <c r="D264" s="71">
        <v>211.6</v>
      </c>
      <c r="E264" s="72">
        <v>13.67</v>
      </c>
      <c r="F264" s="72">
        <v>2.4</v>
      </c>
      <c r="G264" s="72">
        <f t="shared" si="16"/>
        <v>227.67</v>
      </c>
      <c r="H264" s="73">
        <v>234.36700000000002</v>
      </c>
      <c r="I264" s="74">
        <f t="shared" si="17"/>
        <v>22.767000000000024</v>
      </c>
      <c r="J264" s="75">
        <v>3.6</v>
      </c>
      <c r="K264" s="76">
        <v>0</v>
      </c>
      <c r="L264" s="77">
        <v>4.4800000000000004</v>
      </c>
      <c r="M264" s="78">
        <f t="shared" si="18"/>
        <v>242.447</v>
      </c>
      <c r="N264" s="78">
        <v>13.67</v>
      </c>
      <c r="O264" s="79">
        <v>10.8</v>
      </c>
      <c r="P264" s="79">
        <f t="shared" si="19"/>
        <v>266.91700000000003</v>
      </c>
      <c r="Q264" s="58" t="s">
        <v>339</v>
      </c>
      <c r="R264" s="59">
        <v>6</v>
      </c>
      <c r="S264" s="60">
        <v>10.8</v>
      </c>
      <c r="T264" s="61" t="s">
        <v>339</v>
      </c>
      <c r="U264" s="61" t="s">
        <v>335</v>
      </c>
      <c r="V264" s="61" t="s">
        <v>335</v>
      </c>
      <c r="W264" s="61" t="s">
        <v>335</v>
      </c>
      <c r="X264" s="61" t="s">
        <v>339</v>
      </c>
      <c r="Y264" s="61">
        <v>6</v>
      </c>
      <c r="Z264" s="62">
        <v>0</v>
      </c>
      <c r="AA264" s="63" t="s">
        <v>339</v>
      </c>
      <c r="AB264" s="64">
        <v>5.0482700000000005E-2</v>
      </c>
      <c r="AC264" s="64" t="s">
        <v>335</v>
      </c>
      <c r="AD264" s="65">
        <v>4.4679150000000001E-2</v>
      </c>
      <c r="AE264" s="65" t="s">
        <v>339</v>
      </c>
      <c r="AF264" s="66">
        <v>6.1110649999999996E-2</v>
      </c>
      <c r="AG264" s="66" t="s">
        <v>339</v>
      </c>
      <c r="AH264" s="67">
        <v>0.99090909000000016</v>
      </c>
      <c r="AI264" s="68" t="s">
        <v>339</v>
      </c>
      <c r="AJ264" s="69">
        <v>1.3642629999999999E-2</v>
      </c>
      <c r="AK264" s="69" t="s">
        <v>339</v>
      </c>
      <c r="AL264" s="70">
        <v>0.875</v>
      </c>
      <c r="AM264" s="70" t="s">
        <v>339</v>
      </c>
      <c r="AO264" s="2"/>
    </row>
    <row r="265" spans="1:41" ht="18.75" customHeight="1" thickBot="1" x14ac:dyDescent="0.45">
      <c r="A265" s="47" t="s">
        <v>151</v>
      </c>
      <c r="B265" s="38">
        <v>482331</v>
      </c>
      <c r="C265" s="48" t="s">
        <v>333</v>
      </c>
      <c r="D265" s="71">
        <v>218.28</v>
      </c>
      <c r="E265" s="72">
        <v>13.67</v>
      </c>
      <c r="F265" s="72">
        <v>1.2</v>
      </c>
      <c r="G265" s="72">
        <f t="shared" si="16"/>
        <v>233.14999999999998</v>
      </c>
      <c r="H265" s="73">
        <v>241.59500000000003</v>
      </c>
      <c r="I265" s="74">
        <f t="shared" si="17"/>
        <v>23.315000000000026</v>
      </c>
      <c r="J265" s="75">
        <v>3.6</v>
      </c>
      <c r="K265" s="76">
        <v>0</v>
      </c>
      <c r="L265" s="77">
        <v>4.4800000000000004</v>
      </c>
      <c r="M265" s="78">
        <f t="shared" si="18"/>
        <v>249.67500000000001</v>
      </c>
      <c r="N265" s="78">
        <v>13.67</v>
      </c>
      <c r="O265" s="79">
        <v>7.2</v>
      </c>
      <c r="P265" s="79">
        <f t="shared" si="19"/>
        <v>270.54500000000002</v>
      </c>
      <c r="Q265" s="58" t="s">
        <v>339</v>
      </c>
      <c r="R265" s="59">
        <v>4</v>
      </c>
      <c r="S265" s="60">
        <v>7.2</v>
      </c>
      <c r="T265" s="61" t="s">
        <v>339</v>
      </c>
      <c r="U265" s="61" t="s">
        <v>335</v>
      </c>
      <c r="V265" s="61" t="s">
        <v>335</v>
      </c>
      <c r="W265" s="61" t="s">
        <v>335</v>
      </c>
      <c r="X265" s="61" t="s">
        <v>339</v>
      </c>
      <c r="Y265" s="61">
        <v>4</v>
      </c>
      <c r="Z265" s="62">
        <v>0</v>
      </c>
      <c r="AA265" s="63" t="s">
        <v>339</v>
      </c>
      <c r="AB265" s="64">
        <v>1.076295E-2</v>
      </c>
      <c r="AC265" s="64" t="s">
        <v>339</v>
      </c>
      <c r="AD265" s="65">
        <v>0.20884330000000001</v>
      </c>
      <c r="AE265" s="65" t="s">
        <v>335</v>
      </c>
      <c r="AF265" s="66">
        <v>0.1448169</v>
      </c>
      <c r="AG265" s="66" t="s">
        <v>335</v>
      </c>
      <c r="AH265" s="67">
        <v>0.96308510499999989</v>
      </c>
      <c r="AI265" s="68" t="s">
        <v>335</v>
      </c>
      <c r="AJ265" s="69">
        <v>1.534017E-2</v>
      </c>
      <c r="AK265" s="69" t="s">
        <v>339</v>
      </c>
      <c r="AL265" s="70">
        <v>0.78</v>
      </c>
      <c r="AM265" s="70" t="s">
        <v>339</v>
      </c>
      <c r="AO265" s="2"/>
    </row>
    <row r="266" spans="1:41" ht="18.75" customHeight="1" thickBot="1" x14ac:dyDescent="0.45">
      <c r="A266" s="47" t="s">
        <v>152</v>
      </c>
      <c r="B266" s="38">
        <v>8682801</v>
      </c>
      <c r="C266" s="48" t="s">
        <v>333</v>
      </c>
      <c r="D266" s="71">
        <v>224.64999999999998</v>
      </c>
      <c r="E266" s="72">
        <v>13.67</v>
      </c>
      <c r="F266" s="72">
        <v>1.8</v>
      </c>
      <c r="G266" s="72">
        <f t="shared" si="16"/>
        <v>240.11999999999998</v>
      </c>
      <c r="H266" s="73">
        <v>248.66200000000001</v>
      </c>
      <c r="I266" s="74">
        <f t="shared" si="17"/>
        <v>24.012000000000029</v>
      </c>
      <c r="J266" s="75">
        <v>3.6</v>
      </c>
      <c r="K266" s="76">
        <v>0</v>
      </c>
      <c r="L266" s="77">
        <v>4.4800000000000004</v>
      </c>
      <c r="M266" s="78">
        <f t="shared" si="18"/>
        <v>256.74200000000002</v>
      </c>
      <c r="N266" s="78">
        <v>13.67</v>
      </c>
      <c r="O266" s="79">
        <v>7.2</v>
      </c>
      <c r="P266" s="79">
        <f t="shared" si="19"/>
        <v>277.61200000000002</v>
      </c>
      <c r="Q266" s="58" t="s">
        <v>339</v>
      </c>
      <c r="R266" s="59">
        <v>4</v>
      </c>
      <c r="S266" s="60">
        <v>7.2</v>
      </c>
      <c r="T266" s="61" t="s">
        <v>339</v>
      </c>
      <c r="U266" s="61" t="s">
        <v>335</v>
      </c>
      <c r="V266" s="61" t="s">
        <v>335</v>
      </c>
      <c r="W266" s="61" t="s">
        <v>335</v>
      </c>
      <c r="X266" s="61" t="s">
        <v>339</v>
      </c>
      <c r="Y266" s="61">
        <v>4</v>
      </c>
      <c r="Z266" s="62">
        <v>0</v>
      </c>
      <c r="AA266" s="63" t="s">
        <v>339</v>
      </c>
      <c r="AB266" s="64">
        <v>9.0909099999999993E-2</v>
      </c>
      <c r="AC266" s="64" t="s">
        <v>335</v>
      </c>
      <c r="AD266" s="65">
        <v>0</v>
      </c>
      <c r="AE266" s="65" t="s">
        <v>339</v>
      </c>
      <c r="AF266" s="66" t="s">
        <v>356</v>
      </c>
      <c r="AG266" s="66" t="s">
        <v>356</v>
      </c>
      <c r="AH266" s="67">
        <v>1</v>
      </c>
      <c r="AI266" s="68" t="s">
        <v>339</v>
      </c>
      <c r="AJ266" s="69">
        <v>7.9942699999999995E-3</v>
      </c>
      <c r="AK266" s="69" t="s">
        <v>339</v>
      </c>
      <c r="AL266" s="70" t="s">
        <v>340</v>
      </c>
      <c r="AM266" s="70" t="s">
        <v>335</v>
      </c>
      <c r="AO266" s="2"/>
    </row>
    <row r="267" spans="1:41" ht="18.75" customHeight="1" thickBot="1" x14ac:dyDescent="0.45">
      <c r="A267" s="47" t="s">
        <v>284</v>
      </c>
      <c r="B267" s="38">
        <v>4477600</v>
      </c>
      <c r="C267" s="48" t="s">
        <v>333</v>
      </c>
      <c r="D267" s="71">
        <v>215.95999999999998</v>
      </c>
      <c r="E267" s="72">
        <v>13.67</v>
      </c>
      <c r="F267" s="72">
        <v>2.4</v>
      </c>
      <c r="G267" s="72">
        <f t="shared" si="16"/>
        <v>232.02999999999997</v>
      </c>
      <c r="H267" s="73">
        <v>239.16299999999998</v>
      </c>
      <c r="I267" s="74">
        <f t="shared" si="17"/>
        <v>23.203000000000003</v>
      </c>
      <c r="J267" s="75">
        <v>3.6</v>
      </c>
      <c r="K267" s="76">
        <v>0</v>
      </c>
      <c r="L267" s="77">
        <v>4.4800000000000004</v>
      </c>
      <c r="M267" s="78">
        <f t="shared" si="18"/>
        <v>247.24299999999997</v>
      </c>
      <c r="N267" s="78">
        <v>13.67</v>
      </c>
      <c r="O267" s="79">
        <v>7.2</v>
      </c>
      <c r="P267" s="79">
        <f t="shared" si="19"/>
        <v>268.11299999999994</v>
      </c>
      <c r="Q267" s="58" t="s">
        <v>339</v>
      </c>
      <c r="R267" s="59">
        <v>4</v>
      </c>
      <c r="S267" s="60">
        <v>7.2</v>
      </c>
      <c r="T267" s="61" t="s">
        <v>339</v>
      </c>
      <c r="U267" s="61" t="s">
        <v>335</v>
      </c>
      <c r="V267" s="61" t="s">
        <v>335</v>
      </c>
      <c r="W267" s="61" t="s">
        <v>335</v>
      </c>
      <c r="X267" s="61" t="s">
        <v>339</v>
      </c>
      <c r="Y267" s="61">
        <v>4</v>
      </c>
      <c r="Z267" s="62">
        <v>0</v>
      </c>
      <c r="AA267" s="63" t="s">
        <v>339</v>
      </c>
      <c r="AB267" s="64">
        <v>3.2467500000000001E-3</v>
      </c>
      <c r="AC267" s="64" t="s">
        <v>339</v>
      </c>
      <c r="AD267" s="65">
        <v>7.8635524999999998E-2</v>
      </c>
      <c r="AE267" s="65" t="s">
        <v>339</v>
      </c>
      <c r="AF267" s="66">
        <v>0.13796127499999999</v>
      </c>
      <c r="AG267" s="66" t="s">
        <v>335</v>
      </c>
      <c r="AH267" s="67">
        <v>0.97451923000000007</v>
      </c>
      <c r="AI267" s="68" t="s">
        <v>335</v>
      </c>
      <c r="AJ267" s="69">
        <v>1.0206519999999998E-2</v>
      </c>
      <c r="AK267" s="69" t="s">
        <v>339</v>
      </c>
      <c r="AL267" s="70" t="s">
        <v>340</v>
      </c>
      <c r="AM267" s="70" t="s">
        <v>335</v>
      </c>
      <c r="AO267" s="2"/>
    </row>
    <row r="268" spans="1:41" ht="18.75" customHeight="1" thickBot="1" x14ac:dyDescent="0.45">
      <c r="A268" s="82" t="s">
        <v>291</v>
      </c>
      <c r="B268" s="38">
        <v>4496809</v>
      </c>
      <c r="C268" s="48" t="s">
        <v>333</v>
      </c>
      <c r="D268" s="71">
        <v>206.41</v>
      </c>
      <c r="E268" s="72">
        <v>13.67</v>
      </c>
      <c r="F268" s="72">
        <v>1.2</v>
      </c>
      <c r="G268" s="72">
        <f t="shared" si="16"/>
        <v>221.27999999999997</v>
      </c>
      <c r="H268" s="73">
        <v>228.53800000000001</v>
      </c>
      <c r="I268" s="74">
        <f t="shared" si="17"/>
        <v>22.128000000000014</v>
      </c>
      <c r="J268" s="75">
        <v>3.6</v>
      </c>
      <c r="K268" s="76">
        <v>0</v>
      </c>
      <c r="L268" s="77">
        <v>4.4800000000000004</v>
      </c>
      <c r="M268" s="78">
        <f t="shared" si="18"/>
        <v>236.61799999999999</v>
      </c>
      <c r="N268" s="78">
        <v>13.67</v>
      </c>
      <c r="O268" s="79">
        <v>7.2</v>
      </c>
      <c r="P268" s="79">
        <f t="shared" si="19"/>
        <v>257.488</v>
      </c>
      <c r="Q268" s="58" t="s">
        <v>339</v>
      </c>
      <c r="R268" s="59">
        <v>4</v>
      </c>
      <c r="S268" s="60">
        <v>7.2</v>
      </c>
      <c r="T268" s="61" t="s">
        <v>339</v>
      </c>
      <c r="U268" s="61" t="s">
        <v>335</v>
      </c>
      <c r="V268" s="61" t="s">
        <v>335</v>
      </c>
      <c r="W268" s="61" t="s">
        <v>335</v>
      </c>
      <c r="X268" s="61" t="s">
        <v>339</v>
      </c>
      <c r="Y268" s="61">
        <v>4</v>
      </c>
      <c r="Z268" s="62">
        <v>0</v>
      </c>
      <c r="AA268" s="63" t="s">
        <v>339</v>
      </c>
      <c r="AB268" s="64">
        <v>0</v>
      </c>
      <c r="AC268" s="64" t="s">
        <v>339</v>
      </c>
      <c r="AD268" s="65">
        <v>0.148112825</v>
      </c>
      <c r="AE268" s="65" t="s">
        <v>335</v>
      </c>
      <c r="AF268" s="66">
        <v>3.4404749999999998E-2</v>
      </c>
      <c r="AG268" s="66" t="s">
        <v>339</v>
      </c>
      <c r="AH268" s="67">
        <v>1</v>
      </c>
      <c r="AI268" s="68" t="s">
        <v>339</v>
      </c>
      <c r="AJ268" s="69">
        <v>1.9817299999999999E-2</v>
      </c>
      <c r="AK268" s="69" t="s">
        <v>335</v>
      </c>
      <c r="AL268" s="70" t="s">
        <v>340</v>
      </c>
      <c r="AM268" s="70" t="s">
        <v>335</v>
      </c>
      <c r="AO268" s="2"/>
    </row>
    <row r="269" spans="1:41" ht="18.75" customHeight="1" thickBot="1" x14ac:dyDescent="0.45">
      <c r="A269" s="47" t="s">
        <v>153</v>
      </c>
      <c r="B269" s="38">
        <v>4143418</v>
      </c>
      <c r="C269" s="48" t="s">
        <v>333</v>
      </c>
      <c r="D269" s="71">
        <v>224.97</v>
      </c>
      <c r="E269" s="72">
        <v>13.67</v>
      </c>
      <c r="F269" s="72">
        <v>0</v>
      </c>
      <c r="G269" s="72">
        <f t="shared" si="16"/>
        <v>238.64</v>
      </c>
      <c r="H269" s="73">
        <v>248.834</v>
      </c>
      <c r="I269" s="74">
        <f t="shared" si="17"/>
        <v>23.864000000000004</v>
      </c>
      <c r="J269" s="75">
        <v>3.6</v>
      </c>
      <c r="K269" s="76">
        <v>0</v>
      </c>
      <c r="L269" s="77">
        <v>4.4800000000000004</v>
      </c>
      <c r="M269" s="78">
        <f t="shared" si="18"/>
        <v>256.91399999999999</v>
      </c>
      <c r="N269" s="78">
        <v>13.67</v>
      </c>
      <c r="O269" s="79">
        <v>0</v>
      </c>
      <c r="P269" s="79">
        <f t="shared" si="19"/>
        <v>270.584</v>
      </c>
      <c r="Q269" s="58" t="s">
        <v>335</v>
      </c>
      <c r="R269" s="59" t="s">
        <v>349</v>
      </c>
      <c r="S269" s="60">
        <v>0</v>
      </c>
      <c r="T269" s="61" t="s">
        <v>335</v>
      </c>
      <c r="U269" s="61" t="s">
        <v>335</v>
      </c>
      <c r="V269" s="61" t="s">
        <v>335</v>
      </c>
      <c r="W269" s="61" t="s">
        <v>335</v>
      </c>
      <c r="X269" s="61" t="s">
        <v>335</v>
      </c>
      <c r="Y269" s="61" t="s">
        <v>349</v>
      </c>
      <c r="Z269" s="62" t="s">
        <v>356</v>
      </c>
      <c r="AA269" s="63" t="s">
        <v>356</v>
      </c>
      <c r="AB269" s="64" t="s">
        <v>356</v>
      </c>
      <c r="AC269" s="64" t="s">
        <v>356</v>
      </c>
      <c r="AD269" s="65" t="s">
        <v>356</v>
      </c>
      <c r="AE269" s="65" t="s">
        <v>356</v>
      </c>
      <c r="AF269" s="66" t="s">
        <v>356</v>
      </c>
      <c r="AG269" s="66" t="s">
        <v>356</v>
      </c>
      <c r="AH269" s="67" t="s">
        <v>356</v>
      </c>
      <c r="AI269" s="68" t="s">
        <v>356</v>
      </c>
      <c r="AJ269" s="69" t="s">
        <v>356</v>
      </c>
      <c r="AK269" s="69" t="s">
        <v>356</v>
      </c>
      <c r="AL269" s="70" t="s">
        <v>341</v>
      </c>
      <c r="AM269" s="70" t="s">
        <v>335</v>
      </c>
      <c r="AO269" s="2"/>
    </row>
    <row r="270" spans="1:41" ht="18.75" customHeight="1" thickBot="1" x14ac:dyDescent="0.45">
      <c r="A270" s="209" t="s">
        <v>414</v>
      </c>
      <c r="B270" s="210">
        <v>873713</v>
      </c>
      <c r="C270" s="48" t="s">
        <v>333</v>
      </c>
      <c r="D270" s="71">
        <v>191.35999999999999</v>
      </c>
      <c r="E270" s="72">
        <v>13.67</v>
      </c>
      <c r="F270" s="72">
        <v>3</v>
      </c>
      <c r="G270" s="72">
        <f t="shared" si="16"/>
        <v>208.02999999999997</v>
      </c>
      <c r="H270" s="73">
        <v>212.16300000000001</v>
      </c>
      <c r="I270" s="74">
        <f t="shared" si="17"/>
        <v>20.803000000000026</v>
      </c>
      <c r="J270" s="75">
        <v>3.6</v>
      </c>
      <c r="K270" s="76">
        <v>0</v>
      </c>
      <c r="L270" s="77">
        <v>4.4800000000000004</v>
      </c>
      <c r="M270" s="78">
        <f t="shared" si="18"/>
        <v>220.24299999999999</v>
      </c>
      <c r="N270" s="78">
        <v>13.67</v>
      </c>
      <c r="O270" s="79">
        <v>9</v>
      </c>
      <c r="P270" s="79">
        <f t="shared" si="19"/>
        <v>242.91299999999998</v>
      </c>
      <c r="Q270" s="58" t="s">
        <v>339</v>
      </c>
      <c r="R270" s="59">
        <v>5</v>
      </c>
      <c r="S270" s="60">
        <v>9</v>
      </c>
      <c r="T270" s="61" t="s">
        <v>339</v>
      </c>
      <c r="U270" s="61" t="s">
        <v>335</v>
      </c>
      <c r="V270" s="61" t="s">
        <v>335</v>
      </c>
      <c r="W270" s="61" t="s">
        <v>335</v>
      </c>
      <c r="X270" s="61" t="s">
        <v>339</v>
      </c>
      <c r="Y270" s="61">
        <v>5</v>
      </c>
      <c r="Z270" s="62">
        <v>0</v>
      </c>
      <c r="AA270" s="63" t="s">
        <v>339</v>
      </c>
      <c r="AB270" s="64">
        <v>2.722045E-2</v>
      </c>
      <c r="AC270" s="64" t="s">
        <v>335</v>
      </c>
      <c r="AD270" s="65">
        <v>5.895537499999999E-2</v>
      </c>
      <c r="AE270" s="65" t="s">
        <v>339</v>
      </c>
      <c r="AF270" s="66">
        <v>3.8260050000000004E-2</v>
      </c>
      <c r="AG270" s="66" t="s">
        <v>339</v>
      </c>
      <c r="AH270" s="67">
        <v>1</v>
      </c>
      <c r="AI270" s="68" t="s">
        <v>339</v>
      </c>
      <c r="AJ270" s="69">
        <v>1.970676E-2</v>
      </c>
      <c r="AK270" s="69" t="s">
        <v>335</v>
      </c>
      <c r="AL270" s="70">
        <v>0.77</v>
      </c>
      <c r="AM270" s="70" t="s">
        <v>339</v>
      </c>
      <c r="AO270" s="2"/>
    </row>
    <row r="271" spans="1:41" ht="18.75" customHeight="1" thickBot="1" x14ac:dyDescent="0.45">
      <c r="A271" s="47" t="s">
        <v>154</v>
      </c>
      <c r="B271" s="38">
        <v>4463102</v>
      </c>
      <c r="C271" s="48" t="s">
        <v>333</v>
      </c>
      <c r="D271" s="71">
        <v>201.32999999999998</v>
      </c>
      <c r="E271" s="72">
        <v>13.67</v>
      </c>
      <c r="F271" s="72">
        <v>1.2</v>
      </c>
      <c r="G271" s="72">
        <f t="shared" si="16"/>
        <v>216.19999999999996</v>
      </c>
      <c r="H271" s="73">
        <v>222.95</v>
      </c>
      <c r="I271" s="74">
        <f t="shared" si="17"/>
        <v>21.620000000000005</v>
      </c>
      <c r="J271" s="75">
        <v>3.6</v>
      </c>
      <c r="K271" s="76">
        <v>0</v>
      </c>
      <c r="L271" s="77">
        <v>4.4800000000000004</v>
      </c>
      <c r="M271" s="78">
        <f t="shared" si="18"/>
        <v>231.02999999999997</v>
      </c>
      <c r="N271" s="78">
        <v>13.67</v>
      </c>
      <c r="O271" s="79">
        <v>0</v>
      </c>
      <c r="P271" s="79">
        <f t="shared" si="19"/>
        <v>244.69999999999996</v>
      </c>
      <c r="Q271" s="58" t="s">
        <v>335</v>
      </c>
      <c r="R271" s="59" t="s">
        <v>349</v>
      </c>
      <c r="S271" s="60">
        <v>0</v>
      </c>
      <c r="T271" s="61" t="s">
        <v>335</v>
      </c>
      <c r="U271" s="61" t="s">
        <v>335</v>
      </c>
      <c r="V271" s="61" t="s">
        <v>339</v>
      </c>
      <c r="W271" s="61" t="s">
        <v>335</v>
      </c>
      <c r="X271" s="61" t="s">
        <v>335</v>
      </c>
      <c r="Y271" s="61" t="s">
        <v>349</v>
      </c>
      <c r="Z271" s="62">
        <v>0</v>
      </c>
      <c r="AA271" s="63" t="s">
        <v>339</v>
      </c>
      <c r="AB271" s="64">
        <v>4.5504349999999999E-2</v>
      </c>
      <c r="AC271" s="64" t="s">
        <v>335</v>
      </c>
      <c r="AD271" s="65">
        <v>8.4527350000000001E-2</v>
      </c>
      <c r="AE271" s="65" t="s">
        <v>339</v>
      </c>
      <c r="AF271" s="66">
        <v>2.98818E-2</v>
      </c>
      <c r="AG271" s="66" t="s">
        <v>339</v>
      </c>
      <c r="AH271" s="67">
        <v>1</v>
      </c>
      <c r="AI271" s="68" t="s">
        <v>339</v>
      </c>
      <c r="AJ271" s="69">
        <v>1.2356659999999998E-2</v>
      </c>
      <c r="AK271" s="69" t="s">
        <v>339</v>
      </c>
      <c r="AL271" s="70" t="s">
        <v>341</v>
      </c>
      <c r="AM271" s="70" t="s">
        <v>335</v>
      </c>
      <c r="AO271" s="2"/>
    </row>
    <row r="272" spans="1:41" ht="18.75" customHeight="1" thickBot="1" x14ac:dyDescent="0.45">
      <c r="A272" s="203" t="s">
        <v>155</v>
      </c>
      <c r="B272" s="48">
        <v>845582</v>
      </c>
      <c r="C272" s="48" t="s">
        <v>333</v>
      </c>
      <c r="D272" s="71">
        <v>210.32999999999998</v>
      </c>
      <c r="E272" s="72">
        <v>13.67</v>
      </c>
      <c r="F272" s="72">
        <v>1.2</v>
      </c>
      <c r="G272" s="72">
        <f t="shared" si="16"/>
        <v>225.19999999999996</v>
      </c>
      <c r="H272" s="73">
        <v>232.85</v>
      </c>
      <c r="I272" s="74">
        <f t="shared" si="17"/>
        <v>22.52000000000001</v>
      </c>
      <c r="J272" s="75">
        <v>3.6</v>
      </c>
      <c r="K272" s="76">
        <v>0</v>
      </c>
      <c r="L272" s="77">
        <v>4.4800000000000004</v>
      </c>
      <c r="M272" s="78">
        <f t="shared" si="18"/>
        <v>240.92999999999998</v>
      </c>
      <c r="N272" s="78">
        <v>13.67</v>
      </c>
      <c r="O272" s="79">
        <v>5.4</v>
      </c>
      <c r="P272" s="79">
        <f t="shared" si="19"/>
        <v>259.99999999999994</v>
      </c>
      <c r="Q272" s="58" t="s">
        <v>339</v>
      </c>
      <c r="R272" s="59">
        <v>3</v>
      </c>
      <c r="S272" s="60">
        <v>5.4</v>
      </c>
      <c r="T272" s="61" t="s">
        <v>339</v>
      </c>
      <c r="U272" s="61" t="s">
        <v>335</v>
      </c>
      <c r="V272" s="61" t="s">
        <v>335</v>
      </c>
      <c r="W272" s="61" t="s">
        <v>335</v>
      </c>
      <c r="X272" s="61" t="s">
        <v>339</v>
      </c>
      <c r="Y272" s="61">
        <v>3</v>
      </c>
      <c r="Z272" s="62">
        <v>0</v>
      </c>
      <c r="AA272" s="63" t="s">
        <v>339</v>
      </c>
      <c r="AB272" s="64">
        <v>2.0568125E-2</v>
      </c>
      <c r="AC272" s="64" t="s">
        <v>339</v>
      </c>
      <c r="AD272" s="65">
        <v>0.19818405</v>
      </c>
      <c r="AE272" s="65" t="s">
        <v>335</v>
      </c>
      <c r="AF272" s="66">
        <v>0.14025675000000001</v>
      </c>
      <c r="AG272" s="66" t="s">
        <v>335</v>
      </c>
      <c r="AH272" s="67">
        <v>0.99029126000000001</v>
      </c>
      <c r="AI272" s="68" t="s">
        <v>339</v>
      </c>
      <c r="AJ272" s="69">
        <v>2.2499449999999997E-2</v>
      </c>
      <c r="AK272" s="69" t="s">
        <v>335</v>
      </c>
      <c r="AL272" s="70" t="s">
        <v>340</v>
      </c>
      <c r="AM272" s="70" t="s">
        <v>335</v>
      </c>
      <c r="AO272" s="2"/>
    </row>
    <row r="273" spans="1:41" ht="18.75" customHeight="1" thickBot="1" x14ac:dyDescent="0.45">
      <c r="A273" s="47" t="s">
        <v>242</v>
      </c>
      <c r="B273" s="38">
        <v>600598</v>
      </c>
      <c r="C273" s="48" t="s">
        <v>333</v>
      </c>
      <c r="D273" s="71">
        <v>218.5</v>
      </c>
      <c r="E273" s="72">
        <v>13.67</v>
      </c>
      <c r="F273" s="72">
        <v>1.2</v>
      </c>
      <c r="G273" s="72">
        <f t="shared" si="16"/>
        <v>233.36999999999998</v>
      </c>
      <c r="H273" s="73">
        <v>241.83700000000002</v>
      </c>
      <c r="I273" s="74">
        <f t="shared" si="17"/>
        <v>23.337000000000018</v>
      </c>
      <c r="J273" s="75">
        <v>3.6</v>
      </c>
      <c r="K273" s="76">
        <v>0</v>
      </c>
      <c r="L273" s="77">
        <v>4.4800000000000004</v>
      </c>
      <c r="M273" s="78">
        <f t="shared" si="18"/>
        <v>249.917</v>
      </c>
      <c r="N273" s="78">
        <v>13.67</v>
      </c>
      <c r="O273" s="79">
        <v>0</v>
      </c>
      <c r="P273" s="79">
        <f t="shared" si="19"/>
        <v>263.58699999999999</v>
      </c>
      <c r="Q273" s="58" t="s">
        <v>335</v>
      </c>
      <c r="R273" s="59" t="s">
        <v>349</v>
      </c>
      <c r="S273" s="60">
        <v>0</v>
      </c>
      <c r="T273" s="61" t="s">
        <v>339</v>
      </c>
      <c r="U273" s="61" t="s">
        <v>339</v>
      </c>
      <c r="V273" s="61" t="s">
        <v>339</v>
      </c>
      <c r="W273" s="61" t="s">
        <v>339</v>
      </c>
      <c r="X273" s="61" t="s">
        <v>335</v>
      </c>
      <c r="Y273" s="61" t="s">
        <v>349</v>
      </c>
      <c r="Z273" s="62">
        <v>4.3355749999999995E-3</v>
      </c>
      <c r="AA273" s="63" t="s">
        <v>335</v>
      </c>
      <c r="AB273" s="64">
        <v>2.6264699999999998E-2</v>
      </c>
      <c r="AC273" s="64" t="s">
        <v>335</v>
      </c>
      <c r="AD273" s="65">
        <v>0.25469872500000001</v>
      </c>
      <c r="AE273" s="65" t="s">
        <v>335</v>
      </c>
      <c r="AF273" s="66">
        <v>0.10095712500000001</v>
      </c>
      <c r="AG273" s="66" t="s">
        <v>335</v>
      </c>
      <c r="AH273" s="67">
        <v>0.99484536000000001</v>
      </c>
      <c r="AI273" s="68" t="s">
        <v>339</v>
      </c>
      <c r="AJ273" s="69">
        <v>2.1311790000000001E-2</v>
      </c>
      <c r="AK273" s="69" t="s">
        <v>335</v>
      </c>
      <c r="AL273" s="70" t="s">
        <v>340</v>
      </c>
      <c r="AM273" s="70" t="s">
        <v>335</v>
      </c>
      <c r="AO273" s="2"/>
    </row>
    <row r="274" spans="1:41" ht="18.75" customHeight="1" thickBot="1" x14ac:dyDescent="0.45">
      <c r="A274" s="47" t="s">
        <v>244</v>
      </c>
      <c r="B274" s="38">
        <v>464589</v>
      </c>
      <c r="C274" s="48" t="s">
        <v>333</v>
      </c>
      <c r="D274" s="71">
        <v>205.7</v>
      </c>
      <c r="E274" s="72">
        <v>0</v>
      </c>
      <c r="F274" s="72">
        <v>2.4</v>
      </c>
      <c r="G274" s="72">
        <f t="shared" si="16"/>
        <v>208.1</v>
      </c>
      <c r="H274" s="73">
        <v>226.51000000000002</v>
      </c>
      <c r="I274" s="74">
        <f t="shared" si="17"/>
        <v>20.810000000000031</v>
      </c>
      <c r="J274" s="75">
        <v>3.6</v>
      </c>
      <c r="K274" s="76">
        <v>0</v>
      </c>
      <c r="L274" s="77">
        <v>4.4800000000000004</v>
      </c>
      <c r="M274" s="78">
        <f t="shared" si="18"/>
        <v>234.59</v>
      </c>
      <c r="N274" s="81">
        <v>0</v>
      </c>
      <c r="O274" s="79">
        <v>9</v>
      </c>
      <c r="P274" s="79">
        <f t="shared" si="19"/>
        <v>243.59</v>
      </c>
      <c r="Q274" s="58" t="s">
        <v>339</v>
      </c>
      <c r="R274" s="59">
        <v>5</v>
      </c>
      <c r="S274" s="60">
        <v>9</v>
      </c>
      <c r="T274" s="61" t="s">
        <v>339</v>
      </c>
      <c r="U274" s="61" t="s">
        <v>335</v>
      </c>
      <c r="V274" s="61" t="s">
        <v>335</v>
      </c>
      <c r="W274" s="61" t="s">
        <v>335</v>
      </c>
      <c r="X274" s="61" t="s">
        <v>339</v>
      </c>
      <c r="Y274" s="61">
        <v>5</v>
      </c>
      <c r="Z274" s="62">
        <v>0</v>
      </c>
      <c r="AA274" s="63" t="s">
        <v>339</v>
      </c>
      <c r="AB274" s="64">
        <v>9.7859999999999996E-3</v>
      </c>
      <c r="AC274" s="64" t="s">
        <v>339</v>
      </c>
      <c r="AD274" s="65">
        <v>0.10666779999999999</v>
      </c>
      <c r="AE274" s="65" t="s">
        <v>339</v>
      </c>
      <c r="AF274" s="66">
        <v>7.0481874999999999E-2</v>
      </c>
      <c r="AG274" s="66" t="s">
        <v>339</v>
      </c>
      <c r="AH274" s="67">
        <v>0.90676474499999993</v>
      </c>
      <c r="AI274" s="68" t="s">
        <v>335</v>
      </c>
      <c r="AJ274" s="69">
        <v>1.6730789999999999E-2</v>
      </c>
      <c r="AK274" s="69" t="s">
        <v>335</v>
      </c>
      <c r="AL274" s="70">
        <v>1</v>
      </c>
      <c r="AM274" s="70" t="s">
        <v>339</v>
      </c>
      <c r="AO274" s="2"/>
    </row>
    <row r="275" spans="1:41" ht="18.75" customHeight="1" thickBot="1" x14ac:dyDescent="0.45">
      <c r="A275" s="47" t="s">
        <v>211</v>
      </c>
      <c r="B275" s="38">
        <v>521396</v>
      </c>
      <c r="C275" s="48" t="s">
        <v>333</v>
      </c>
      <c r="D275" s="71">
        <v>221.87</v>
      </c>
      <c r="E275" s="72">
        <v>13.67</v>
      </c>
      <c r="F275" s="72">
        <v>2.4</v>
      </c>
      <c r="G275" s="72">
        <f t="shared" si="16"/>
        <v>237.94</v>
      </c>
      <c r="H275" s="73">
        <v>245.66400000000002</v>
      </c>
      <c r="I275" s="74">
        <f t="shared" si="17"/>
        <v>23.794000000000011</v>
      </c>
      <c r="J275" s="75">
        <v>3.6</v>
      </c>
      <c r="K275" s="76">
        <v>0</v>
      </c>
      <c r="L275" s="77">
        <v>4.4800000000000004</v>
      </c>
      <c r="M275" s="78">
        <f t="shared" si="18"/>
        <v>253.744</v>
      </c>
      <c r="N275" s="78">
        <v>13.67</v>
      </c>
      <c r="O275" s="89">
        <v>0</v>
      </c>
      <c r="P275" s="79">
        <f t="shared" si="19"/>
        <v>267.41399999999999</v>
      </c>
      <c r="Q275" s="58" t="s">
        <v>335</v>
      </c>
      <c r="R275" s="59" t="s">
        <v>349</v>
      </c>
      <c r="S275" s="60">
        <v>0</v>
      </c>
      <c r="T275" s="61" t="s">
        <v>339</v>
      </c>
      <c r="U275" s="61" t="s">
        <v>339</v>
      </c>
      <c r="V275" s="61" t="s">
        <v>339</v>
      </c>
      <c r="W275" s="61" t="s">
        <v>335</v>
      </c>
      <c r="X275" s="61" t="s">
        <v>335</v>
      </c>
      <c r="Y275" s="61" t="s">
        <v>349</v>
      </c>
      <c r="Z275" s="62">
        <v>0</v>
      </c>
      <c r="AA275" s="63" t="s">
        <v>339</v>
      </c>
      <c r="AB275" s="64">
        <v>1.9141750000000003E-2</v>
      </c>
      <c r="AC275" s="64" t="s">
        <v>339</v>
      </c>
      <c r="AD275" s="65">
        <v>1.00056E-2</v>
      </c>
      <c r="AE275" s="65" t="s">
        <v>339</v>
      </c>
      <c r="AF275" s="66">
        <v>6.8291400000000002E-2</v>
      </c>
      <c r="AG275" s="66" t="s">
        <v>339</v>
      </c>
      <c r="AH275" s="67">
        <v>0.99462365500000005</v>
      </c>
      <c r="AI275" s="68" t="s">
        <v>339</v>
      </c>
      <c r="AJ275" s="69">
        <v>1.983145E-2</v>
      </c>
      <c r="AK275" s="69" t="s">
        <v>335</v>
      </c>
      <c r="AL275" s="70">
        <v>0.87</v>
      </c>
      <c r="AM275" s="70" t="s">
        <v>339</v>
      </c>
      <c r="AO275" s="2"/>
    </row>
    <row r="276" spans="1:41" ht="18.75" customHeight="1" thickBot="1" x14ac:dyDescent="0.45">
      <c r="A276" s="47" t="s">
        <v>156</v>
      </c>
      <c r="B276" s="38">
        <v>4473701</v>
      </c>
      <c r="C276" s="48" t="s">
        <v>333</v>
      </c>
      <c r="D276" s="71">
        <v>196.22</v>
      </c>
      <c r="E276" s="72">
        <v>13.67</v>
      </c>
      <c r="F276" s="72">
        <v>1.2</v>
      </c>
      <c r="G276" s="72">
        <f t="shared" si="16"/>
        <v>211.08999999999997</v>
      </c>
      <c r="H276" s="73">
        <v>217.32900000000001</v>
      </c>
      <c r="I276" s="74">
        <f t="shared" si="17"/>
        <v>21.109000000000009</v>
      </c>
      <c r="J276" s="75">
        <v>3.6</v>
      </c>
      <c r="K276" s="76">
        <v>0</v>
      </c>
      <c r="L276" s="77">
        <v>4.4800000000000004</v>
      </c>
      <c r="M276" s="78">
        <f t="shared" si="18"/>
        <v>225.40899999999999</v>
      </c>
      <c r="N276" s="78">
        <v>13.67</v>
      </c>
      <c r="O276" s="79">
        <v>0</v>
      </c>
      <c r="P276" s="79">
        <f t="shared" si="19"/>
        <v>239.07899999999998</v>
      </c>
      <c r="Q276" s="58" t="s">
        <v>335</v>
      </c>
      <c r="R276" s="59" t="s">
        <v>349</v>
      </c>
      <c r="S276" s="60">
        <v>0</v>
      </c>
      <c r="T276" s="61" t="s">
        <v>335</v>
      </c>
      <c r="U276" s="61" t="s">
        <v>339</v>
      </c>
      <c r="V276" s="61" t="s">
        <v>339</v>
      </c>
      <c r="W276" s="61" t="s">
        <v>335</v>
      </c>
      <c r="X276" s="61" t="s">
        <v>335</v>
      </c>
      <c r="Y276" s="61" t="s">
        <v>349</v>
      </c>
      <c r="Z276" s="62">
        <v>0</v>
      </c>
      <c r="AA276" s="63" t="s">
        <v>339</v>
      </c>
      <c r="AB276" s="64">
        <v>1.4275299999999999E-2</v>
      </c>
      <c r="AC276" s="64" t="s">
        <v>339</v>
      </c>
      <c r="AD276" s="65">
        <v>0.18579584999999998</v>
      </c>
      <c r="AE276" s="65" t="s">
        <v>335</v>
      </c>
      <c r="AF276" s="66">
        <v>9.4680975000000001E-2</v>
      </c>
      <c r="AG276" s="66" t="s">
        <v>335</v>
      </c>
      <c r="AH276" s="67">
        <v>0.94418012000000007</v>
      </c>
      <c r="AI276" s="68" t="s">
        <v>335</v>
      </c>
      <c r="AJ276" s="69">
        <v>1.9116930000000001E-2</v>
      </c>
      <c r="AK276" s="69" t="s">
        <v>335</v>
      </c>
      <c r="AL276" s="70" t="s">
        <v>341</v>
      </c>
      <c r="AM276" s="70" t="s">
        <v>335</v>
      </c>
      <c r="AO276" s="2"/>
    </row>
    <row r="277" spans="1:41" ht="18.75" customHeight="1" thickBot="1" x14ac:dyDescent="0.45">
      <c r="A277" s="47" t="s">
        <v>157</v>
      </c>
      <c r="B277" s="38">
        <v>4504208</v>
      </c>
      <c r="C277" s="48" t="s">
        <v>333</v>
      </c>
      <c r="D277" s="71">
        <v>209.2</v>
      </c>
      <c r="E277" s="72">
        <v>13.67</v>
      </c>
      <c r="F277" s="72">
        <v>1.8</v>
      </c>
      <c r="G277" s="72">
        <f t="shared" si="16"/>
        <v>224.67</v>
      </c>
      <c r="H277" s="73">
        <v>231.667</v>
      </c>
      <c r="I277" s="74">
        <f t="shared" si="17"/>
        <v>22.467000000000013</v>
      </c>
      <c r="J277" s="75">
        <v>3.6</v>
      </c>
      <c r="K277" s="76">
        <v>0</v>
      </c>
      <c r="L277" s="77">
        <v>4.4800000000000004</v>
      </c>
      <c r="M277" s="78">
        <f t="shared" si="18"/>
        <v>239.74699999999999</v>
      </c>
      <c r="N277" s="78">
        <v>13.67</v>
      </c>
      <c r="O277" s="79">
        <v>9</v>
      </c>
      <c r="P277" s="79">
        <f t="shared" si="19"/>
        <v>262.41699999999997</v>
      </c>
      <c r="Q277" s="58" t="s">
        <v>339</v>
      </c>
      <c r="R277" s="59">
        <v>5</v>
      </c>
      <c r="S277" s="60">
        <v>9</v>
      </c>
      <c r="T277" s="61" t="s">
        <v>339</v>
      </c>
      <c r="U277" s="61" t="s">
        <v>335</v>
      </c>
      <c r="V277" s="61" t="s">
        <v>335</v>
      </c>
      <c r="W277" s="61" t="s">
        <v>335</v>
      </c>
      <c r="X277" s="61" t="s">
        <v>339</v>
      </c>
      <c r="Y277" s="61">
        <v>5</v>
      </c>
      <c r="Z277" s="62">
        <v>0</v>
      </c>
      <c r="AA277" s="63" t="s">
        <v>339</v>
      </c>
      <c r="AB277" s="64">
        <v>2.5408650000000001E-2</v>
      </c>
      <c r="AC277" s="64" t="s">
        <v>339</v>
      </c>
      <c r="AD277" s="65">
        <v>6.1061024999999998E-2</v>
      </c>
      <c r="AE277" s="65" t="s">
        <v>339</v>
      </c>
      <c r="AF277" s="66">
        <v>0.13201325</v>
      </c>
      <c r="AG277" s="66" t="s">
        <v>335</v>
      </c>
      <c r="AH277" s="67">
        <v>0.97149246999999994</v>
      </c>
      <c r="AI277" s="68" t="s">
        <v>335</v>
      </c>
      <c r="AJ277" s="69">
        <v>1.3616010000000001E-2</v>
      </c>
      <c r="AK277" s="69" t="s">
        <v>339</v>
      </c>
      <c r="AL277" s="70">
        <v>0.85</v>
      </c>
      <c r="AM277" s="70" t="s">
        <v>339</v>
      </c>
      <c r="AO277" s="2"/>
    </row>
    <row r="278" spans="1:41" ht="18.75" customHeight="1" thickBot="1" x14ac:dyDescent="0.45">
      <c r="A278" s="47" t="s">
        <v>158</v>
      </c>
      <c r="B278" s="38">
        <v>6231802</v>
      </c>
      <c r="C278" s="48" t="s">
        <v>333</v>
      </c>
      <c r="D278" s="71">
        <v>214.60999999999999</v>
      </c>
      <c r="E278" s="72">
        <v>13.67</v>
      </c>
      <c r="F278" s="72">
        <v>3</v>
      </c>
      <c r="G278" s="72">
        <f t="shared" si="16"/>
        <v>231.27999999999997</v>
      </c>
      <c r="H278" s="73">
        <v>237.738</v>
      </c>
      <c r="I278" s="74">
        <f t="shared" si="17"/>
        <v>23.128000000000014</v>
      </c>
      <c r="J278" s="75">
        <v>3.6</v>
      </c>
      <c r="K278" s="76">
        <v>0</v>
      </c>
      <c r="L278" s="77">
        <v>4.4800000000000004</v>
      </c>
      <c r="M278" s="78">
        <f t="shared" si="18"/>
        <v>245.81799999999998</v>
      </c>
      <c r="N278" s="78">
        <v>13.67</v>
      </c>
      <c r="O278" s="79">
        <v>10.8</v>
      </c>
      <c r="P278" s="79">
        <f t="shared" si="19"/>
        <v>270.28800000000001</v>
      </c>
      <c r="Q278" s="58" t="s">
        <v>339</v>
      </c>
      <c r="R278" s="59">
        <v>6</v>
      </c>
      <c r="S278" s="60">
        <v>10.8</v>
      </c>
      <c r="T278" s="61" t="s">
        <v>339</v>
      </c>
      <c r="U278" s="61" t="s">
        <v>335</v>
      </c>
      <c r="V278" s="61" t="s">
        <v>335</v>
      </c>
      <c r="W278" s="61" t="s">
        <v>335</v>
      </c>
      <c r="X278" s="61" t="s">
        <v>339</v>
      </c>
      <c r="Y278" s="61">
        <v>6</v>
      </c>
      <c r="Z278" s="62">
        <v>0</v>
      </c>
      <c r="AA278" s="63" t="s">
        <v>339</v>
      </c>
      <c r="AB278" s="64">
        <v>5.2573050000000003E-2</v>
      </c>
      <c r="AC278" s="64" t="s">
        <v>335</v>
      </c>
      <c r="AD278" s="65">
        <v>5.9710149999999997E-2</v>
      </c>
      <c r="AE278" s="65" t="s">
        <v>339</v>
      </c>
      <c r="AF278" s="66">
        <v>7.7164049999999998E-2</v>
      </c>
      <c r="AG278" s="66" t="s">
        <v>339</v>
      </c>
      <c r="AH278" s="67">
        <v>0.99404761999999991</v>
      </c>
      <c r="AI278" s="68" t="s">
        <v>339</v>
      </c>
      <c r="AJ278" s="69">
        <v>1.22209E-2</v>
      </c>
      <c r="AK278" s="69" t="s">
        <v>339</v>
      </c>
      <c r="AL278" s="70">
        <v>0.86</v>
      </c>
      <c r="AM278" s="70" t="s">
        <v>339</v>
      </c>
      <c r="AO278" s="2"/>
    </row>
    <row r="279" spans="1:41" ht="18.75" customHeight="1" thickBot="1" x14ac:dyDescent="0.45">
      <c r="A279" s="47" t="s">
        <v>159</v>
      </c>
      <c r="B279" s="38">
        <v>387754</v>
      </c>
      <c r="C279" s="48" t="s">
        <v>333</v>
      </c>
      <c r="D279" s="71">
        <v>220.76999999999998</v>
      </c>
      <c r="E279" s="72">
        <v>13.67</v>
      </c>
      <c r="F279" s="72">
        <v>3</v>
      </c>
      <c r="G279" s="72">
        <f t="shared" si="16"/>
        <v>237.43999999999997</v>
      </c>
      <c r="H279" s="73">
        <v>244.51400000000001</v>
      </c>
      <c r="I279" s="74">
        <f t="shared" si="17"/>
        <v>23.744000000000028</v>
      </c>
      <c r="J279" s="75">
        <v>3.6</v>
      </c>
      <c r="K279" s="76">
        <v>0</v>
      </c>
      <c r="L279" s="77">
        <v>4.4800000000000004</v>
      </c>
      <c r="M279" s="78">
        <f t="shared" si="18"/>
        <v>252.59399999999999</v>
      </c>
      <c r="N279" s="78">
        <v>13.67</v>
      </c>
      <c r="O279" s="79">
        <v>7.2</v>
      </c>
      <c r="P279" s="79">
        <f t="shared" si="19"/>
        <v>273.464</v>
      </c>
      <c r="Q279" s="58" t="s">
        <v>339</v>
      </c>
      <c r="R279" s="59">
        <v>4</v>
      </c>
      <c r="S279" s="60">
        <v>7.2</v>
      </c>
      <c r="T279" s="61" t="s">
        <v>339</v>
      </c>
      <c r="U279" s="61" t="s">
        <v>335</v>
      </c>
      <c r="V279" s="61" t="s">
        <v>335</v>
      </c>
      <c r="W279" s="61" t="s">
        <v>335</v>
      </c>
      <c r="X279" s="61" t="s">
        <v>339</v>
      </c>
      <c r="Y279" s="61">
        <v>4</v>
      </c>
      <c r="Z279" s="62">
        <v>0</v>
      </c>
      <c r="AA279" s="63" t="s">
        <v>339</v>
      </c>
      <c r="AB279" s="64">
        <v>3.1883525000000003E-2</v>
      </c>
      <c r="AC279" s="64" t="s">
        <v>335</v>
      </c>
      <c r="AD279" s="65">
        <v>6.5950475000000008E-2</v>
      </c>
      <c r="AE279" s="65" t="s">
        <v>339</v>
      </c>
      <c r="AF279" s="66">
        <v>0.13122447500000001</v>
      </c>
      <c r="AG279" s="66" t="s">
        <v>335</v>
      </c>
      <c r="AH279" s="67">
        <v>1</v>
      </c>
      <c r="AI279" s="68" t="s">
        <v>339</v>
      </c>
      <c r="AJ279" s="69">
        <v>3.1122550000000002E-2</v>
      </c>
      <c r="AK279" s="69" t="s">
        <v>335</v>
      </c>
      <c r="AL279" s="70">
        <v>1</v>
      </c>
      <c r="AM279" s="70" t="s">
        <v>339</v>
      </c>
      <c r="AO279" s="2"/>
    </row>
    <row r="280" spans="1:41" ht="18.75" customHeight="1" thickBot="1" x14ac:dyDescent="0.45">
      <c r="A280" s="82" t="s">
        <v>403</v>
      </c>
      <c r="B280" s="48">
        <v>849529</v>
      </c>
      <c r="C280" s="48" t="s">
        <v>333</v>
      </c>
      <c r="D280" s="71">
        <v>192.76</v>
      </c>
      <c r="E280" s="72">
        <v>13.67</v>
      </c>
      <c r="F280" s="72">
        <v>0.6</v>
      </c>
      <c r="G280" s="72">
        <f t="shared" si="16"/>
        <v>207.02999999999997</v>
      </c>
      <c r="H280" s="73">
        <v>213.46299999999999</v>
      </c>
      <c r="I280" s="74">
        <f t="shared" si="17"/>
        <v>20.703000000000003</v>
      </c>
      <c r="J280" s="75">
        <v>3.6</v>
      </c>
      <c r="K280" s="76">
        <v>0</v>
      </c>
      <c r="L280" s="77">
        <v>4.4800000000000004</v>
      </c>
      <c r="M280" s="78">
        <f t="shared" si="18"/>
        <v>221.54299999999998</v>
      </c>
      <c r="N280" s="78">
        <v>13.67</v>
      </c>
      <c r="O280" s="79">
        <v>0</v>
      </c>
      <c r="P280" s="79">
        <f t="shared" si="19"/>
        <v>235.21299999999997</v>
      </c>
      <c r="Q280" s="58" t="s">
        <v>335</v>
      </c>
      <c r="R280" s="59" t="s">
        <v>349</v>
      </c>
      <c r="S280" s="60">
        <v>0</v>
      </c>
      <c r="T280" s="61" t="s">
        <v>339</v>
      </c>
      <c r="U280" s="61" t="s">
        <v>339</v>
      </c>
      <c r="V280" s="61" t="s">
        <v>339</v>
      </c>
      <c r="W280" s="61" t="s">
        <v>339</v>
      </c>
      <c r="X280" s="61" t="s">
        <v>335</v>
      </c>
      <c r="Y280" s="61" t="s">
        <v>349</v>
      </c>
      <c r="Z280" s="62">
        <v>0</v>
      </c>
      <c r="AA280" s="63" t="s">
        <v>339</v>
      </c>
      <c r="AB280" s="64">
        <v>2.1367500000000002E-3</v>
      </c>
      <c r="AC280" s="64" t="s">
        <v>339</v>
      </c>
      <c r="AD280" s="65">
        <v>4.8074825000000002E-2</v>
      </c>
      <c r="AE280" s="65" t="s">
        <v>339</v>
      </c>
      <c r="AF280" s="66">
        <v>0.13389200000000001</v>
      </c>
      <c r="AG280" s="66" t="s">
        <v>335</v>
      </c>
      <c r="AH280" s="67">
        <v>0.99568965500000006</v>
      </c>
      <c r="AI280" s="68" t="s">
        <v>339</v>
      </c>
      <c r="AJ280" s="69">
        <v>2.8314210000000003E-2</v>
      </c>
      <c r="AK280" s="69" t="s">
        <v>335</v>
      </c>
      <c r="AL280" s="70">
        <v>1</v>
      </c>
      <c r="AM280" s="70" t="s">
        <v>339</v>
      </c>
      <c r="AO280" s="2"/>
    </row>
    <row r="281" spans="1:41" ht="18.75" customHeight="1" thickBot="1" x14ac:dyDescent="0.45">
      <c r="A281" s="47" t="s">
        <v>270</v>
      </c>
      <c r="B281" s="38">
        <v>673889</v>
      </c>
      <c r="C281" s="48" t="s">
        <v>333</v>
      </c>
      <c r="D281" s="71">
        <v>207.75</v>
      </c>
      <c r="E281" s="72">
        <v>13.67</v>
      </c>
      <c r="F281" s="72">
        <v>1.8</v>
      </c>
      <c r="G281" s="72">
        <f t="shared" si="16"/>
        <v>223.22</v>
      </c>
      <c r="H281" s="73">
        <v>230.072</v>
      </c>
      <c r="I281" s="74">
        <f t="shared" si="17"/>
        <v>22.322000000000003</v>
      </c>
      <c r="J281" s="75">
        <v>3.6</v>
      </c>
      <c r="K281" s="76">
        <v>0</v>
      </c>
      <c r="L281" s="77">
        <v>4.4800000000000004</v>
      </c>
      <c r="M281" s="78">
        <f t="shared" si="18"/>
        <v>238.15199999999999</v>
      </c>
      <c r="N281" s="78">
        <v>13.67</v>
      </c>
      <c r="O281" s="79">
        <v>9</v>
      </c>
      <c r="P281" s="79">
        <f t="shared" si="19"/>
        <v>260.822</v>
      </c>
      <c r="Q281" s="58" t="s">
        <v>339</v>
      </c>
      <c r="R281" s="59">
        <v>5</v>
      </c>
      <c r="S281" s="60">
        <v>9</v>
      </c>
      <c r="T281" s="61" t="s">
        <v>339</v>
      </c>
      <c r="U281" s="61" t="s">
        <v>335</v>
      </c>
      <c r="V281" s="61" t="s">
        <v>335</v>
      </c>
      <c r="W281" s="61" t="s">
        <v>335</v>
      </c>
      <c r="X281" s="61" t="s">
        <v>339</v>
      </c>
      <c r="Y281" s="61">
        <v>5</v>
      </c>
      <c r="Z281" s="62">
        <v>0</v>
      </c>
      <c r="AA281" s="63" t="s">
        <v>339</v>
      </c>
      <c r="AB281" s="64">
        <v>0</v>
      </c>
      <c r="AC281" s="64" t="s">
        <v>339</v>
      </c>
      <c r="AD281" s="65">
        <v>0.13325957499999999</v>
      </c>
      <c r="AE281" s="65" t="s">
        <v>335</v>
      </c>
      <c r="AF281" s="66">
        <v>0.14726264999999999</v>
      </c>
      <c r="AG281" s="66" t="s">
        <v>335</v>
      </c>
      <c r="AH281" s="67">
        <v>0.99382716000000004</v>
      </c>
      <c r="AI281" s="68" t="s">
        <v>339</v>
      </c>
      <c r="AJ281" s="69">
        <v>1.0203830000000001E-2</v>
      </c>
      <c r="AK281" s="69" t="s">
        <v>339</v>
      </c>
      <c r="AL281" s="70">
        <v>0.78</v>
      </c>
      <c r="AM281" s="70" t="s">
        <v>339</v>
      </c>
      <c r="AO281" s="2"/>
    </row>
    <row r="282" spans="1:41" s="10" customFormat="1" ht="18.75" customHeight="1" thickBot="1" x14ac:dyDescent="0.45">
      <c r="A282" s="240" t="s">
        <v>430</v>
      </c>
      <c r="B282" s="48">
        <v>857815</v>
      </c>
      <c r="C282" s="145" t="s">
        <v>333</v>
      </c>
      <c r="D282" s="235">
        <v>0</v>
      </c>
      <c r="E282" s="234">
        <v>0</v>
      </c>
      <c r="F282" s="234">
        <v>0</v>
      </c>
      <c r="G282" s="50">
        <f t="shared" si="16"/>
        <v>0</v>
      </c>
      <c r="H282" s="235">
        <v>0</v>
      </c>
      <c r="I282" s="187">
        <f t="shared" si="17"/>
        <v>0</v>
      </c>
      <c r="J282" s="186">
        <v>0</v>
      </c>
      <c r="K282" s="186">
        <v>0</v>
      </c>
      <c r="L282" s="186">
        <v>0</v>
      </c>
      <c r="M282" s="221">
        <v>248.67</v>
      </c>
      <c r="N282" s="188">
        <v>13.67</v>
      </c>
      <c r="O282" s="188">
        <v>0</v>
      </c>
      <c r="P282" s="238">
        <f>M282+N282+O282</f>
        <v>262.33999999999997</v>
      </c>
      <c r="Q282" s="222" t="s">
        <v>341</v>
      </c>
      <c r="R282" s="223" t="s">
        <v>341</v>
      </c>
      <c r="S282" s="224" t="s">
        <v>341</v>
      </c>
      <c r="T282" s="225" t="s">
        <v>341</v>
      </c>
      <c r="U282" s="225" t="s">
        <v>341</v>
      </c>
      <c r="V282" s="225" t="s">
        <v>341</v>
      </c>
      <c r="W282" s="225" t="s">
        <v>341</v>
      </c>
      <c r="X282" s="225" t="s">
        <v>341</v>
      </c>
      <c r="Y282" s="225" t="s">
        <v>341</v>
      </c>
      <c r="Z282" s="226" t="s">
        <v>341</v>
      </c>
      <c r="AA282" s="227" t="s">
        <v>341</v>
      </c>
      <c r="AB282" s="228" t="s">
        <v>341</v>
      </c>
      <c r="AC282" s="228" t="s">
        <v>341</v>
      </c>
      <c r="AD282" s="229" t="s">
        <v>341</v>
      </c>
      <c r="AE282" s="229" t="s">
        <v>341</v>
      </c>
      <c r="AF282" s="230" t="s">
        <v>341</v>
      </c>
      <c r="AG282" s="230" t="s">
        <v>341</v>
      </c>
      <c r="AH282" s="231" t="s">
        <v>341</v>
      </c>
      <c r="AI282" s="231" t="s">
        <v>341</v>
      </c>
      <c r="AJ282" s="232" t="s">
        <v>341</v>
      </c>
      <c r="AK282" s="232" t="s">
        <v>341</v>
      </c>
      <c r="AL282" s="233" t="s">
        <v>341</v>
      </c>
      <c r="AM282" s="233" t="s">
        <v>341</v>
      </c>
    </row>
    <row r="283" spans="1:41" ht="18.75" customHeight="1" thickBot="1" x14ac:dyDescent="0.45">
      <c r="A283" s="47" t="s">
        <v>409</v>
      </c>
      <c r="B283" s="38">
        <v>858889</v>
      </c>
      <c r="C283" s="48" t="s">
        <v>333</v>
      </c>
      <c r="D283" s="71">
        <v>207.2</v>
      </c>
      <c r="E283" s="72">
        <v>13.67</v>
      </c>
      <c r="F283" s="72">
        <v>2.4</v>
      </c>
      <c r="G283" s="72">
        <f t="shared" si="16"/>
        <v>223.26999999999998</v>
      </c>
      <c r="H283" s="73">
        <v>229.52700000000002</v>
      </c>
      <c r="I283" s="74">
        <f t="shared" si="17"/>
        <v>22.327000000000027</v>
      </c>
      <c r="J283" s="75">
        <v>3.6</v>
      </c>
      <c r="K283" s="76">
        <v>0</v>
      </c>
      <c r="L283" s="77">
        <v>4.4800000000000004</v>
      </c>
      <c r="M283" s="78">
        <f t="shared" si="18"/>
        <v>237.607</v>
      </c>
      <c r="N283" s="78">
        <v>13.67</v>
      </c>
      <c r="O283" s="79">
        <v>9</v>
      </c>
      <c r="P283" s="79">
        <f t="shared" si="19"/>
        <v>260.27699999999999</v>
      </c>
      <c r="Q283" s="58" t="s">
        <v>339</v>
      </c>
      <c r="R283" s="59">
        <v>5</v>
      </c>
      <c r="S283" s="60">
        <v>9</v>
      </c>
      <c r="T283" s="61" t="s">
        <v>339</v>
      </c>
      <c r="U283" s="61" t="s">
        <v>335</v>
      </c>
      <c r="V283" s="61" t="s">
        <v>335</v>
      </c>
      <c r="W283" s="61" t="s">
        <v>335</v>
      </c>
      <c r="X283" s="61" t="s">
        <v>339</v>
      </c>
      <c r="Y283" s="61">
        <v>5</v>
      </c>
      <c r="Z283" s="62">
        <v>0</v>
      </c>
      <c r="AA283" s="63" t="s">
        <v>339</v>
      </c>
      <c r="AB283" s="64">
        <v>1.4038324999999999E-2</v>
      </c>
      <c r="AC283" s="64" t="s">
        <v>339</v>
      </c>
      <c r="AD283" s="65">
        <v>3.1785099999999997E-2</v>
      </c>
      <c r="AE283" s="65" t="s">
        <v>339</v>
      </c>
      <c r="AF283" s="66">
        <v>0.162956775</v>
      </c>
      <c r="AG283" s="66" t="s">
        <v>335</v>
      </c>
      <c r="AH283" s="67">
        <v>0.99065420500000001</v>
      </c>
      <c r="AI283" s="68" t="s">
        <v>339</v>
      </c>
      <c r="AJ283" s="69">
        <v>2.0276679999999998E-2</v>
      </c>
      <c r="AK283" s="69" t="s">
        <v>335</v>
      </c>
      <c r="AL283" s="70">
        <v>0.91</v>
      </c>
      <c r="AM283" s="70" t="s">
        <v>339</v>
      </c>
      <c r="AO283" s="2"/>
    </row>
    <row r="284" spans="1:41" ht="18.75" customHeight="1" thickBot="1" x14ac:dyDescent="0.45">
      <c r="A284" s="47" t="s">
        <v>408</v>
      </c>
      <c r="B284" s="38">
        <v>848883</v>
      </c>
      <c r="C284" s="48" t="s">
        <v>333</v>
      </c>
      <c r="D284" s="71">
        <v>198.66</v>
      </c>
      <c r="E284" s="72">
        <v>13.67</v>
      </c>
      <c r="F284" s="72">
        <v>1.2</v>
      </c>
      <c r="G284" s="72">
        <v>213.52999999999997</v>
      </c>
      <c r="H284" s="73">
        <v>220.01300000000001</v>
      </c>
      <c r="I284" s="74">
        <v>21.353000000000009</v>
      </c>
      <c r="J284" s="75">
        <v>3.6</v>
      </c>
      <c r="K284" s="76">
        <v>0</v>
      </c>
      <c r="L284" s="77">
        <v>4.4800000000000004</v>
      </c>
      <c r="M284" s="78">
        <v>228.09299999999999</v>
      </c>
      <c r="N284" s="78">
        <v>13.67</v>
      </c>
      <c r="O284" s="79">
        <v>1.8</v>
      </c>
      <c r="P284" s="79">
        <v>243.56299999999999</v>
      </c>
      <c r="Q284" s="58" t="s">
        <v>339</v>
      </c>
      <c r="R284" s="59">
        <v>1</v>
      </c>
      <c r="S284" s="60">
        <v>1.8</v>
      </c>
      <c r="T284" s="61" t="s">
        <v>339</v>
      </c>
      <c r="U284" s="61" t="s">
        <v>335</v>
      </c>
      <c r="V284" s="61" t="s">
        <v>335</v>
      </c>
      <c r="W284" s="61" t="s">
        <v>335</v>
      </c>
      <c r="X284" s="61" t="s">
        <v>339</v>
      </c>
      <c r="Y284" s="61">
        <v>1</v>
      </c>
      <c r="Z284" s="62">
        <v>8.0455249999999996E-3</v>
      </c>
      <c r="AA284" s="63" t="s">
        <v>335</v>
      </c>
      <c r="AB284" s="64">
        <v>2.6098875000000001E-2</v>
      </c>
      <c r="AC284" s="64" t="s">
        <v>335</v>
      </c>
      <c r="AD284" s="65">
        <v>0.14177952500000002</v>
      </c>
      <c r="AE284" s="65" t="s">
        <v>335</v>
      </c>
      <c r="AF284" s="66">
        <v>0.11429007499999999</v>
      </c>
      <c r="AG284" s="66" t="s">
        <v>335</v>
      </c>
      <c r="AH284" s="67">
        <v>0.96169544499999993</v>
      </c>
      <c r="AI284" s="68" t="s">
        <v>335</v>
      </c>
      <c r="AJ284" s="69">
        <v>2.4178039999999998E-2</v>
      </c>
      <c r="AK284" s="69" t="s">
        <v>335</v>
      </c>
      <c r="AL284" s="70">
        <v>0.84499999999999997</v>
      </c>
      <c r="AM284" s="70" t="s">
        <v>339</v>
      </c>
      <c r="AO284" s="2"/>
    </row>
    <row r="285" spans="1:41" ht="18.75" customHeight="1" thickBot="1" x14ac:dyDescent="0.45">
      <c r="A285" s="47" t="s">
        <v>260</v>
      </c>
      <c r="B285" s="38">
        <v>5353301</v>
      </c>
      <c r="C285" s="48" t="s">
        <v>333</v>
      </c>
      <c r="D285" s="71">
        <v>224.68</v>
      </c>
      <c r="E285" s="72">
        <v>13.67</v>
      </c>
      <c r="F285" s="72">
        <v>1.8</v>
      </c>
      <c r="G285" s="72">
        <f t="shared" ref="G285:G323" si="20">D285+E285+F285</f>
        <v>240.15</v>
      </c>
      <c r="H285" s="73">
        <v>248.69500000000002</v>
      </c>
      <c r="I285" s="74">
        <f t="shared" ref="I285:I323" si="21">(H285-D285)</f>
        <v>24.015000000000015</v>
      </c>
      <c r="J285" s="75">
        <v>3.6</v>
      </c>
      <c r="K285" s="76">
        <v>0</v>
      </c>
      <c r="L285" s="77">
        <v>4.4800000000000004</v>
      </c>
      <c r="M285" s="78">
        <f t="shared" ref="M285:M323" si="22">D285+I285+J285+L285</f>
        <v>256.77500000000003</v>
      </c>
      <c r="N285" s="78">
        <v>13.67</v>
      </c>
      <c r="O285" s="79">
        <v>0</v>
      </c>
      <c r="P285" s="79">
        <f t="shared" ref="P285:P323" si="23">SUM(M285:O285)</f>
        <v>270.44500000000005</v>
      </c>
      <c r="Q285" s="58" t="s">
        <v>335</v>
      </c>
      <c r="R285" s="59" t="s">
        <v>349</v>
      </c>
      <c r="S285" s="60">
        <v>0</v>
      </c>
      <c r="T285" s="61" t="s">
        <v>335</v>
      </c>
      <c r="U285" s="61" t="s">
        <v>335</v>
      </c>
      <c r="V285" s="61" t="s">
        <v>335</v>
      </c>
      <c r="W285" s="61" t="s">
        <v>335</v>
      </c>
      <c r="X285" s="61" t="s">
        <v>335</v>
      </c>
      <c r="Y285" s="61" t="s">
        <v>349</v>
      </c>
      <c r="Z285" s="62">
        <v>0</v>
      </c>
      <c r="AA285" s="63" t="s">
        <v>339</v>
      </c>
      <c r="AB285" s="64">
        <v>4.2552599999999996E-2</v>
      </c>
      <c r="AC285" s="64" t="s">
        <v>335</v>
      </c>
      <c r="AD285" s="65">
        <v>0.21857085000000001</v>
      </c>
      <c r="AE285" s="65" t="s">
        <v>335</v>
      </c>
      <c r="AF285" s="66">
        <v>5.0791799999999998E-2</v>
      </c>
      <c r="AG285" s="66" t="s">
        <v>339</v>
      </c>
      <c r="AH285" s="67">
        <v>1</v>
      </c>
      <c r="AI285" s="68" t="s">
        <v>339</v>
      </c>
      <c r="AJ285" s="69">
        <v>4.3304099999999998E-3</v>
      </c>
      <c r="AK285" s="69" t="s">
        <v>339</v>
      </c>
      <c r="AL285" s="70" t="s">
        <v>341</v>
      </c>
      <c r="AM285" s="70" t="s">
        <v>335</v>
      </c>
      <c r="AO285" s="2"/>
    </row>
    <row r="286" spans="1:41" ht="18.75" customHeight="1" thickBot="1" x14ac:dyDescent="0.45">
      <c r="A286" s="47" t="s">
        <v>252</v>
      </c>
      <c r="B286" s="38">
        <v>537667</v>
      </c>
      <c r="C286" s="48" t="s">
        <v>333</v>
      </c>
      <c r="D286" s="71">
        <v>202.81</v>
      </c>
      <c r="E286" s="72">
        <v>13.67</v>
      </c>
      <c r="F286" s="72">
        <v>2.4</v>
      </c>
      <c r="G286" s="72">
        <f t="shared" si="20"/>
        <v>218.88</v>
      </c>
      <c r="H286" s="73">
        <v>224.69800000000001</v>
      </c>
      <c r="I286" s="74">
        <f t="shared" si="21"/>
        <v>21.888000000000005</v>
      </c>
      <c r="J286" s="75">
        <v>3.6</v>
      </c>
      <c r="K286" s="76">
        <v>0</v>
      </c>
      <c r="L286" s="77">
        <v>4.4800000000000004</v>
      </c>
      <c r="M286" s="78">
        <f t="shared" si="22"/>
        <v>232.77799999999999</v>
      </c>
      <c r="N286" s="78">
        <v>13.67</v>
      </c>
      <c r="O286" s="79">
        <v>5.4</v>
      </c>
      <c r="P286" s="79">
        <f t="shared" si="23"/>
        <v>251.84799999999998</v>
      </c>
      <c r="Q286" s="58" t="s">
        <v>339</v>
      </c>
      <c r="R286" s="59">
        <v>3</v>
      </c>
      <c r="S286" s="60">
        <v>5.4</v>
      </c>
      <c r="T286" s="61" t="s">
        <v>339</v>
      </c>
      <c r="U286" s="61" t="s">
        <v>335</v>
      </c>
      <c r="V286" s="61" t="s">
        <v>335</v>
      </c>
      <c r="W286" s="61" t="s">
        <v>335</v>
      </c>
      <c r="X286" s="61" t="s">
        <v>339</v>
      </c>
      <c r="Y286" s="61">
        <v>3</v>
      </c>
      <c r="Z286" s="62">
        <v>7.6978749999999999E-3</v>
      </c>
      <c r="AA286" s="63" t="s">
        <v>335</v>
      </c>
      <c r="AB286" s="64">
        <v>2.8119149999999999E-2</v>
      </c>
      <c r="AC286" s="64" t="s">
        <v>335</v>
      </c>
      <c r="AD286" s="65">
        <v>8.0426575E-2</v>
      </c>
      <c r="AE286" s="65" t="s">
        <v>339</v>
      </c>
      <c r="AF286" s="66">
        <v>6.7486024999999991E-2</v>
      </c>
      <c r="AG286" s="66" t="s">
        <v>339</v>
      </c>
      <c r="AH286" s="67">
        <v>0.99390423500000002</v>
      </c>
      <c r="AI286" s="68" t="s">
        <v>339</v>
      </c>
      <c r="AJ286" s="69">
        <v>2.134233E-2</v>
      </c>
      <c r="AK286" s="69" t="s">
        <v>335</v>
      </c>
      <c r="AL286" s="70">
        <v>0.68500000000000005</v>
      </c>
      <c r="AM286" s="70" t="s">
        <v>335</v>
      </c>
      <c r="AO286" s="2"/>
    </row>
    <row r="287" spans="1:41" ht="18.75" customHeight="1" thickBot="1" x14ac:dyDescent="0.45">
      <c r="A287" s="47" t="s">
        <v>160</v>
      </c>
      <c r="B287" s="38">
        <v>4466004</v>
      </c>
      <c r="C287" s="48" t="s">
        <v>333</v>
      </c>
      <c r="D287" s="71">
        <v>198.13</v>
      </c>
      <c r="E287" s="72">
        <v>13.67</v>
      </c>
      <c r="F287" s="72">
        <v>1.2</v>
      </c>
      <c r="G287" s="72">
        <f t="shared" si="20"/>
        <v>212.99999999999997</v>
      </c>
      <c r="H287" s="73">
        <v>219.43</v>
      </c>
      <c r="I287" s="74">
        <f t="shared" si="21"/>
        <v>21.300000000000011</v>
      </c>
      <c r="J287" s="75">
        <v>3.6</v>
      </c>
      <c r="K287" s="76">
        <v>0</v>
      </c>
      <c r="L287" s="77">
        <v>4.4800000000000004</v>
      </c>
      <c r="M287" s="78">
        <f t="shared" si="22"/>
        <v>227.51</v>
      </c>
      <c r="N287" s="78">
        <v>13.67</v>
      </c>
      <c r="O287" s="79">
        <v>0</v>
      </c>
      <c r="P287" s="79">
        <f t="shared" si="23"/>
        <v>241.17999999999998</v>
      </c>
      <c r="Q287" s="58" t="s">
        <v>335</v>
      </c>
      <c r="R287" s="59" t="s">
        <v>349</v>
      </c>
      <c r="S287" s="60">
        <v>0</v>
      </c>
      <c r="T287" s="61" t="s">
        <v>335</v>
      </c>
      <c r="U287" s="61" t="s">
        <v>335</v>
      </c>
      <c r="V287" s="61" t="s">
        <v>339</v>
      </c>
      <c r="W287" s="61" t="s">
        <v>335</v>
      </c>
      <c r="X287" s="61" t="s">
        <v>335</v>
      </c>
      <c r="Y287" s="61" t="s">
        <v>349</v>
      </c>
      <c r="Z287" s="62">
        <v>6.2915499999999999E-3</v>
      </c>
      <c r="AA287" s="63" t="s">
        <v>335</v>
      </c>
      <c r="AB287" s="64">
        <v>9.4165499999999992E-3</v>
      </c>
      <c r="AC287" s="64" t="s">
        <v>339</v>
      </c>
      <c r="AD287" s="65">
        <v>0.17947524999999998</v>
      </c>
      <c r="AE287" s="65" t="s">
        <v>335</v>
      </c>
      <c r="AF287" s="66">
        <v>0.24308299999999999</v>
      </c>
      <c r="AG287" s="66" t="s">
        <v>335</v>
      </c>
      <c r="AH287" s="67">
        <v>1</v>
      </c>
      <c r="AI287" s="68" t="s">
        <v>339</v>
      </c>
      <c r="AJ287" s="69">
        <v>3.1145829999999999E-2</v>
      </c>
      <c r="AK287" s="69" t="s">
        <v>335</v>
      </c>
      <c r="AL287" s="70" t="s">
        <v>341</v>
      </c>
      <c r="AM287" s="70" t="s">
        <v>335</v>
      </c>
      <c r="AO287" s="2"/>
    </row>
    <row r="288" spans="1:41" ht="18.75" customHeight="1" thickBot="1" x14ac:dyDescent="0.45">
      <c r="A288" s="47" t="s">
        <v>161</v>
      </c>
      <c r="B288" s="38">
        <v>69744</v>
      </c>
      <c r="C288" s="48" t="s">
        <v>333</v>
      </c>
      <c r="D288" s="71">
        <v>221.73</v>
      </c>
      <c r="E288" s="72">
        <v>0</v>
      </c>
      <c r="F288" s="72">
        <v>1.8</v>
      </c>
      <c r="G288" s="72">
        <f t="shared" si="20"/>
        <v>223.53</v>
      </c>
      <c r="H288" s="73">
        <v>244.08300000000003</v>
      </c>
      <c r="I288" s="74">
        <f t="shared" si="21"/>
        <v>22.353000000000037</v>
      </c>
      <c r="J288" s="75">
        <v>3.6</v>
      </c>
      <c r="K288" s="76">
        <v>0</v>
      </c>
      <c r="L288" s="77">
        <v>4.4800000000000004</v>
      </c>
      <c r="M288" s="78">
        <f t="shared" si="22"/>
        <v>252.16300000000001</v>
      </c>
      <c r="N288" s="81">
        <v>0</v>
      </c>
      <c r="O288" s="79">
        <v>9</v>
      </c>
      <c r="P288" s="79">
        <f t="shared" si="23"/>
        <v>261.16300000000001</v>
      </c>
      <c r="Q288" s="58" t="s">
        <v>339</v>
      </c>
      <c r="R288" s="59">
        <v>5</v>
      </c>
      <c r="S288" s="60">
        <v>9</v>
      </c>
      <c r="T288" s="61" t="s">
        <v>339</v>
      </c>
      <c r="U288" s="61" t="s">
        <v>335</v>
      </c>
      <c r="V288" s="61" t="s">
        <v>335</v>
      </c>
      <c r="W288" s="61" t="s">
        <v>335</v>
      </c>
      <c r="X288" s="61" t="s">
        <v>339</v>
      </c>
      <c r="Y288" s="61">
        <v>5</v>
      </c>
      <c r="Z288" s="62">
        <v>0</v>
      </c>
      <c r="AA288" s="63" t="s">
        <v>339</v>
      </c>
      <c r="AB288" s="64">
        <v>0</v>
      </c>
      <c r="AC288" s="64" t="s">
        <v>339</v>
      </c>
      <c r="AD288" s="65">
        <v>9.5454549999999999E-2</v>
      </c>
      <c r="AE288" s="65" t="s">
        <v>339</v>
      </c>
      <c r="AF288" s="66">
        <v>9.2477533333333348E-2</v>
      </c>
      <c r="AG288" s="66" t="s">
        <v>335</v>
      </c>
      <c r="AH288" s="67">
        <v>1</v>
      </c>
      <c r="AI288" s="68" t="s">
        <v>339</v>
      </c>
      <c r="AJ288" s="69">
        <v>1.096301E-2</v>
      </c>
      <c r="AK288" s="69" t="s">
        <v>339</v>
      </c>
      <c r="AL288" s="70" t="s">
        <v>340</v>
      </c>
      <c r="AM288" s="70" t="s">
        <v>335</v>
      </c>
      <c r="AO288" s="2"/>
    </row>
    <row r="289" spans="1:41" ht="18.75" customHeight="1" thickBot="1" x14ac:dyDescent="0.45">
      <c r="A289" s="47" t="s">
        <v>162</v>
      </c>
      <c r="B289" s="38">
        <v>464031</v>
      </c>
      <c r="C289" s="48" t="s">
        <v>333</v>
      </c>
      <c r="D289" s="71">
        <v>206.54</v>
      </c>
      <c r="E289" s="72">
        <v>13.67</v>
      </c>
      <c r="F289" s="72">
        <v>1.8</v>
      </c>
      <c r="G289" s="72">
        <f t="shared" si="20"/>
        <v>222.01</v>
      </c>
      <c r="H289" s="73">
        <v>228.74100000000001</v>
      </c>
      <c r="I289" s="74">
        <f t="shared" si="21"/>
        <v>22.201000000000022</v>
      </c>
      <c r="J289" s="75">
        <v>3.6</v>
      </c>
      <c r="K289" s="76">
        <v>0</v>
      </c>
      <c r="L289" s="77">
        <v>4.4800000000000004</v>
      </c>
      <c r="M289" s="78">
        <f t="shared" si="22"/>
        <v>236.821</v>
      </c>
      <c r="N289" s="78">
        <v>13.67</v>
      </c>
      <c r="O289" s="79">
        <v>10.8</v>
      </c>
      <c r="P289" s="79">
        <f t="shared" si="23"/>
        <v>261.291</v>
      </c>
      <c r="Q289" s="58" t="s">
        <v>339</v>
      </c>
      <c r="R289" s="59">
        <v>6</v>
      </c>
      <c r="S289" s="60">
        <v>10.8</v>
      </c>
      <c r="T289" s="61" t="s">
        <v>339</v>
      </c>
      <c r="U289" s="61" t="s">
        <v>335</v>
      </c>
      <c r="V289" s="61" t="s">
        <v>335</v>
      </c>
      <c r="W289" s="61" t="s">
        <v>335</v>
      </c>
      <c r="X289" s="61" t="s">
        <v>339</v>
      </c>
      <c r="Y289" s="61">
        <v>6</v>
      </c>
      <c r="Z289" s="62">
        <v>0</v>
      </c>
      <c r="AA289" s="63" t="s">
        <v>339</v>
      </c>
      <c r="AB289" s="64">
        <v>0</v>
      </c>
      <c r="AC289" s="64" t="s">
        <v>339</v>
      </c>
      <c r="AD289" s="65">
        <v>1.8635224999999998E-2</v>
      </c>
      <c r="AE289" s="65" t="s">
        <v>339</v>
      </c>
      <c r="AF289" s="66">
        <v>4.496845E-2</v>
      </c>
      <c r="AG289" s="66" t="s">
        <v>339</v>
      </c>
      <c r="AH289" s="67">
        <v>0.98584905499999997</v>
      </c>
      <c r="AI289" s="68" t="s">
        <v>339</v>
      </c>
      <c r="AJ289" s="69">
        <v>1.8318939999999999E-2</v>
      </c>
      <c r="AK289" s="69" t="s">
        <v>335</v>
      </c>
      <c r="AL289" s="70">
        <v>0.83</v>
      </c>
      <c r="AM289" s="70" t="s">
        <v>339</v>
      </c>
      <c r="AO289" s="2"/>
    </row>
    <row r="290" spans="1:41" ht="18.75" customHeight="1" thickBot="1" x14ac:dyDescent="0.45">
      <c r="A290" s="47" t="s">
        <v>163</v>
      </c>
      <c r="B290" s="38">
        <v>382493</v>
      </c>
      <c r="C290" s="48" t="s">
        <v>333</v>
      </c>
      <c r="D290" s="71">
        <v>197.57999999999998</v>
      </c>
      <c r="E290" s="72">
        <v>13.67</v>
      </c>
      <c r="F290" s="72">
        <v>3</v>
      </c>
      <c r="G290" s="72">
        <f t="shared" si="20"/>
        <v>214.24999999999997</v>
      </c>
      <c r="H290" s="73">
        <v>219.005</v>
      </c>
      <c r="I290" s="74">
        <f t="shared" si="21"/>
        <v>21.425000000000011</v>
      </c>
      <c r="J290" s="75">
        <v>3.6</v>
      </c>
      <c r="K290" s="76">
        <v>0</v>
      </c>
      <c r="L290" s="77">
        <v>4.4800000000000004</v>
      </c>
      <c r="M290" s="78">
        <f t="shared" si="22"/>
        <v>227.08499999999998</v>
      </c>
      <c r="N290" s="78">
        <v>13.67</v>
      </c>
      <c r="O290" s="79">
        <v>9</v>
      </c>
      <c r="P290" s="79">
        <f t="shared" si="23"/>
        <v>249.75499999999997</v>
      </c>
      <c r="Q290" s="58" t="s">
        <v>339</v>
      </c>
      <c r="R290" s="59">
        <v>5</v>
      </c>
      <c r="S290" s="60">
        <v>9</v>
      </c>
      <c r="T290" s="61" t="s">
        <v>339</v>
      </c>
      <c r="U290" s="61" t="s">
        <v>335</v>
      </c>
      <c r="V290" s="61" t="s">
        <v>335</v>
      </c>
      <c r="W290" s="61" t="s">
        <v>335</v>
      </c>
      <c r="X290" s="61" t="s">
        <v>339</v>
      </c>
      <c r="Y290" s="61">
        <v>5</v>
      </c>
      <c r="Z290" s="62">
        <v>0</v>
      </c>
      <c r="AA290" s="63" t="s">
        <v>339</v>
      </c>
      <c r="AB290" s="64">
        <v>3.4644849999999998E-2</v>
      </c>
      <c r="AC290" s="64" t="s">
        <v>335</v>
      </c>
      <c r="AD290" s="65">
        <v>4.9578774999999999E-2</v>
      </c>
      <c r="AE290" s="65" t="s">
        <v>339</v>
      </c>
      <c r="AF290" s="66">
        <v>6.3636375000000009E-2</v>
      </c>
      <c r="AG290" s="66" t="s">
        <v>339</v>
      </c>
      <c r="AH290" s="67">
        <v>1</v>
      </c>
      <c r="AI290" s="68" t="s">
        <v>339</v>
      </c>
      <c r="AJ290" s="69">
        <v>3.0485030000000003E-2</v>
      </c>
      <c r="AK290" s="69" t="s">
        <v>335</v>
      </c>
      <c r="AL290" s="70">
        <v>1</v>
      </c>
      <c r="AM290" s="70" t="s">
        <v>339</v>
      </c>
      <c r="AO290" s="2"/>
    </row>
    <row r="291" spans="1:41" ht="18.75" customHeight="1" thickBot="1" x14ac:dyDescent="0.45">
      <c r="A291" s="47" t="s">
        <v>164</v>
      </c>
      <c r="B291" s="38">
        <v>7902506</v>
      </c>
      <c r="C291" s="48" t="s">
        <v>333</v>
      </c>
      <c r="D291" s="71">
        <v>206.34</v>
      </c>
      <c r="E291" s="72">
        <v>13.67</v>
      </c>
      <c r="F291" s="72">
        <v>1.8</v>
      </c>
      <c r="G291" s="72">
        <f t="shared" si="20"/>
        <v>221.81</v>
      </c>
      <c r="H291" s="73">
        <v>228.52100000000002</v>
      </c>
      <c r="I291" s="74">
        <f t="shared" si="21"/>
        <v>22.181000000000012</v>
      </c>
      <c r="J291" s="75">
        <v>3.6</v>
      </c>
      <c r="K291" s="76">
        <v>0</v>
      </c>
      <c r="L291" s="77">
        <v>4.4800000000000004</v>
      </c>
      <c r="M291" s="78">
        <f t="shared" si="22"/>
        <v>236.601</v>
      </c>
      <c r="N291" s="78">
        <v>13.67</v>
      </c>
      <c r="O291" s="79">
        <v>9</v>
      </c>
      <c r="P291" s="79">
        <f t="shared" si="23"/>
        <v>259.27099999999996</v>
      </c>
      <c r="Q291" s="58" t="s">
        <v>339</v>
      </c>
      <c r="R291" s="59">
        <v>5</v>
      </c>
      <c r="S291" s="60">
        <v>9</v>
      </c>
      <c r="T291" s="61" t="s">
        <v>339</v>
      </c>
      <c r="U291" s="61" t="s">
        <v>335</v>
      </c>
      <c r="V291" s="61" t="s">
        <v>335</v>
      </c>
      <c r="W291" s="61" t="s">
        <v>335</v>
      </c>
      <c r="X291" s="61" t="s">
        <v>339</v>
      </c>
      <c r="Y291" s="61">
        <v>5</v>
      </c>
      <c r="Z291" s="62">
        <v>0</v>
      </c>
      <c r="AA291" s="63" t="s">
        <v>339</v>
      </c>
      <c r="AB291" s="64">
        <v>2.6556699999999999E-2</v>
      </c>
      <c r="AC291" s="64" t="s">
        <v>335</v>
      </c>
      <c r="AD291" s="65">
        <v>5.4528749999999994E-2</v>
      </c>
      <c r="AE291" s="65" t="s">
        <v>339</v>
      </c>
      <c r="AF291" s="66">
        <v>1.8064524999999998E-2</v>
      </c>
      <c r="AG291" s="66" t="s">
        <v>339</v>
      </c>
      <c r="AH291" s="67">
        <v>1</v>
      </c>
      <c r="AI291" s="68" t="s">
        <v>339</v>
      </c>
      <c r="AJ291" s="69">
        <v>6.7472200000000008E-3</v>
      </c>
      <c r="AK291" s="69" t="s">
        <v>339</v>
      </c>
      <c r="AL291" s="70" t="s">
        <v>340</v>
      </c>
      <c r="AM291" s="70" t="s">
        <v>335</v>
      </c>
      <c r="AO291" s="2"/>
    </row>
    <row r="292" spans="1:41" ht="18.75" customHeight="1" thickBot="1" x14ac:dyDescent="0.45">
      <c r="A292" s="82" t="s">
        <v>304</v>
      </c>
      <c r="B292" s="38">
        <v>741973</v>
      </c>
      <c r="C292" s="48" t="s">
        <v>333</v>
      </c>
      <c r="D292" s="71">
        <v>221.75727272727272</v>
      </c>
      <c r="E292" s="104">
        <v>13.67</v>
      </c>
      <c r="F292" s="72">
        <v>0</v>
      </c>
      <c r="G292" s="72">
        <f t="shared" si="20"/>
        <v>235.42727272727271</v>
      </c>
      <c r="H292" s="73">
        <v>245.3</v>
      </c>
      <c r="I292" s="74">
        <f t="shared" si="21"/>
        <v>23.542727272727291</v>
      </c>
      <c r="J292" s="75">
        <v>3.6</v>
      </c>
      <c r="K292" s="76">
        <v>0</v>
      </c>
      <c r="L292" s="77">
        <v>4.4800000000000004</v>
      </c>
      <c r="M292" s="78">
        <f t="shared" si="22"/>
        <v>253.38</v>
      </c>
      <c r="N292" s="78">
        <v>13.67</v>
      </c>
      <c r="O292" s="79">
        <v>0</v>
      </c>
      <c r="P292" s="79">
        <f t="shared" si="23"/>
        <v>267.05</v>
      </c>
      <c r="Q292" s="58" t="s">
        <v>335</v>
      </c>
      <c r="R292" s="59" t="s">
        <v>349</v>
      </c>
      <c r="S292" s="60">
        <v>0</v>
      </c>
      <c r="T292" s="61" t="s">
        <v>339</v>
      </c>
      <c r="U292" s="61" t="s">
        <v>335</v>
      </c>
      <c r="V292" s="61" t="s">
        <v>339</v>
      </c>
      <c r="W292" s="61" t="s">
        <v>335</v>
      </c>
      <c r="X292" s="61" t="s">
        <v>335</v>
      </c>
      <c r="Y292" s="61" t="s">
        <v>349</v>
      </c>
      <c r="Z292" s="62" t="s">
        <v>356</v>
      </c>
      <c r="AA292" s="63" t="s">
        <v>356</v>
      </c>
      <c r="AB292" s="64" t="s">
        <v>356</v>
      </c>
      <c r="AC292" s="64" t="s">
        <v>356</v>
      </c>
      <c r="AD292" s="65" t="s">
        <v>356</v>
      </c>
      <c r="AE292" s="65" t="s">
        <v>356</v>
      </c>
      <c r="AF292" s="66" t="s">
        <v>356</v>
      </c>
      <c r="AG292" s="66" t="s">
        <v>356</v>
      </c>
      <c r="AH292" s="67" t="s">
        <v>356</v>
      </c>
      <c r="AI292" s="68" t="s">
        <v>356</v>
      </c>
      <c r="AJ292" s="69" t="s">
        <v>356</v>
      </c>
      <c r="AK292" s="69" t="s">
        <v>356</v>
      </c>
      <c r="AL292" s="70" t="s">
        <v>340</v>
      </c>
      <c r="AM292" s="70" t="s">
        <v>335</v>
      </c>
      <c r="AO292" s="2"/>
    </row>
    <row r="293" spans="1:41" ht="18.75" customHeight="1" thickBot="1" x14ac:dyDescent="0.45">
      <c r="A293" s="47" t="s">
        <v>165</v>
      </c>
      <c r="B293" s="38">
        <v>8161801</v>
      </c>
      <c r="C293" s="48" t="s">
        <v>333</v>
      </c>
      <c r="D293" s="71">
        <v>211.64999999999998</v>
      </c>
      <c r="E293" s="72">
        <v>13.67</v>
      </c>
      <c r="F293" s="72">
        <v>2.4</v>
      </c>
      <c r="G293" s="72">
        <f t="shared" si="20"/>
        <v>227.71999999999997</v>
      </c>
      <c r="H293" s="73">
        <v>234.422</v>
      </c>
      <c r="I293" s="74">
        <f t="shared" si="21"/>
        <v>22.77200000000002</v>
      </c>
      <c r="J293" s="75">
        <v>3.6</v>
      </c>
      <c r="K293" s="76">
        <v>0</v>
      </c>
      <c r="L293" s="77">
        <v>4.4800000000000004</v>
      </c>
      <c r="M293" s="78">
        <f t="shared" si="22"/>
        <v>242.50199999999998</v>
      </c>
      <c r="N293" s="78">
        <v>13.67</v>
      </c>
      <c r="O293" s="79">
        <v>9</v>
      </c>
      <c r="P293" s="79">
        <f t="shared" si="23"/>
        <v>265.17199999999997</v>
      </c>
      <c r="Q293" s="58" t="s">
        <v>339</v>
      </c>
      <c r="R293" s="59">
        <v>5</v>
      </c>
      <c r="S293" s="60">
        <v>9</v>
      </c>
      <c r="T293" s="61" t="s">
        <v>339</v>
      </c>
      <c r="U293" s="61" t="s">
        <v>335</v>
      </c>
      <c r="V293" s="61" t="s">
        <v>335</v>
      </c>
      <c r="W293" s="61" t="s">
        <v>335</v>
      </c>
      <c r="X293" s="61" t="s">
        <v>339</v>
      </c>
      <c r="Y293" s="61">
        <v>5</v>
      </c>
      <c r="Z293" s="62">
        <v>0</v>
      </c>
      <c r="AA293" s="63" t="s">
        <v>339</v>
      </c>
      <c r="AB293" s="64">
        <v>4.0004824999999994E-2</v>
      </c>
      <c r="AC293" s="64" t="s">
        <v>335</v>
      </c>
      <c r="AD293" s="65">
        <v>3.2014399999999998E-2</v>
      </c>
      <c r="AE293" s="65" t="s">
        <v>339</v>
      </c>
      <c r="AF293" s="66">
        <v>7.8902975E-2</v>
      </c>
      <c r="AG293" s="66" t="s">
        <v>339</v>
      </c>
      <c r="AH293" s="67">
        <v>0.99285714499999989</v>
      </c>
      <c r="AI293" s="68" t="s">
        <v>339</v>
      </c>
      <c r="AJ293" s="69">
        <v>2.1641110000000002E-2</v>
      </c>
      <c r="AK293" s="69" t="s">
        <v>335</v>
      </c>
      <c r="AL293" s="70">
        <v>0.89</v>
      </c>
      <c r="AM293" s="70" t="s">
        <v>339</v>
      </c>
      <c r="AO293" s="2"/>
    </row>
    <row r="294" spans="1:41" ht="18.75" customHeight="1" thickBot="1" x14ac:dyDescent="0.45">
      <c r="A294" s="47" t="s">
        <v>166</v>
      </c>
      <c r="B294" s="38">
        <v>4463901</v>
      </c>
      <c r="C294" s="48" t="s">
        <v>333</v>
      </c>
      <c r="D294" s="71">
        <v>202.25</v>
      </c>
      <c r="E294" s="105">
        <v>13.67</v>
      </c>
      <c r="F294" s="72">
        <v>1.8</v>
      </c>
      <c r="G294" s="72">
        <f t="shared" si="20"/>
        <v>217.72</v>
      </c>
      <c r="H294" s="73">
        <v>224.02200000000002</v>
      </c>
      <c r="I294" s="74">
        <f t="shared" si="21"/>
        <v>21.77200000000002</v>
      </c>
      <c r="J294" s="75">
        <v>3.6</v>
      </c>
      <c r="K294" s="76">
        <v>0</v>
      </c>
      <c r="L294" s="77">
        <v>4.4800000000000004</v>
      </c>
      <c r="M294" s="78">
        <f t="shared" si="22"/>
        <v>232.102</v>
      </c>
      <c r="N294" s="78">
        <v>13.67</v>
      </c>
      <c r="O294" s="79">
        <v>0</v>
      </c>
      <c r="P294" s="79">
        <f t="shared" si="23"/>
        <v>245.77199999999999</v>
      </c>
      <c r="Q294" s="58" t="s">
        <v>335</v>
      </c>
      <c r="R294" s="59" t="s">
        <v>349</v>
      </c>
      <c r="S294" s="60">
        <v>0</v>
      </c>
      <c r="T294" s="61" t="s">
        <v>339</v>
      </c>
      <c r="U294" s="61" t="s">
        <v>335</v>
      </c>
      <c r="V294" s="61" t="s">
        <v>339</v>
      </c>
      <c r="W294" s="61" t="s">
        <v>335</v>
      </c>
      <c r="X294" s="61" t="s">
        <v>335</v>
      </c>
      <c r="Y294" s="61" t="s">
        <v>349</v>
      </c>
      <c r="Z294" s="62">
        <v>6.2114249999999996E-3</v>
      </c>
      <c r="AA294" s="63" t="s">
        <v>335</v>
      </c>
      <c r="AB294" s="64">
        <v>3.4885575000000002E-2</v>
      </c>
      <c r="AC294" s="64" t="s">
        <v>335</v>
      </c>
      <c r="AD294" s="65">
        <v>0.1097009</v>
      </c>
      <c r="AE294" s="65" t="s">
        <v>335</v>
      </c>
      <c r="AF294" s="66">
        <v>7.8032299999999999E-2</v>
      </c>
      <c r="AG294" s="66" t="s">
        <v>339</v>
      </c>
      <c r="AH294" s="67">
        <v>0.95673077000000006</v>
      </c>
      <c r="AI294" s="68" t="s">
        <v>335</v>
      </c>
      <c r="AJ294" s="69">
        <v>2.5870730000000002E-2</v>
      </c>
      <c r="AK294" s="69" t="s">
        <v>335</v>
      </c>
      <c r="AL294" s="70">
        <v>0.77500000000000002</v>
      </c>
      <c r="AM294" s="70" t="s">
        <v>339</v>
      </c>
      <c r="AO294" s="2"/>
    </row>
    <row r="295" spans="1:41" ht="18.75" customHeight="1" thickBot="1" x14ac:dyDescent="0.45">
      <c r="A295" s="47" t="s">
        <v>167</v>
      </c>
      <c r="B295" s="38">
        <v>4465202</v>
      </c>
      <c r="C295" s="48" t="s">
        <v>333</v>
      </c>
      <c r="D295" s="71">
        <v>200.1</v>
      </c>
      <c r="E295" s="72">
        <v>13.67</v>
      </c>
      <c r="F295" s="72">
        <v>0</v>
      </c>
      <c r="G295" s="72">
        <f t="shared" si="20"/>
        <v>213.76999999999998</v>
      </c>
      <c r="H295" s="73">
        <v>221.477</v>
      </c>
      <c r="I295" s="74">
        <f t="shared" si="21"/>
        <v>21.37700000000001</v>
      </c>
      <c r="J295" s="75">
        <v>3.6</v>
      </c>
      <c r="K295" s="76">
        <v>0</v>
      </c>
      <c r="L295" s="77">
        <v>4.4800000000000004</v>
      </c>
      <c r="M295" s="78">
        <f t="shared" si="22"/>
        <v>229.55699999999999</v>
      </c>
      <c r="N295" s="78">
        <v>13.67</v>
      </c>
      <c r="O295" s="79">
        <v>5.4</v>
      </c>
      <c r="P295" s="79">
        <f t="shared" si="23"/>
        <v>248.62699999999998</v>
      </c>
      <c r="Q295" s="58" t="s">
        <v>339</v>
      </c>
      <c r="R295" s="59">
        <v>3</v>
      </c>
      <c r="S295" s="60">
        <v>5.4</v>
      </c>
      <c r="T295" s="61" t="s">
        <v>339</v>
      </c>
      <c r="U295" s="61" t="s">
        <v>335</v>
      </c>
      <c r="V295" s="61" t="s">
        <v>335</v>
      </c>
      <c r="W295" s="61" t="s">
        <v>335</v>
      </c>
      <c r="X295" s="61" t="s">
        <v>339</v>
      </c>
      <c r="Y295" s="61">
        <v>3</v>
      </c>
      <c r="Z295" s="62">
        <v>6.2500000000000003E-3</v>
      </c>
      <c r="AA295" s="63" t="s">
        <v>335</v>
      </c>
      <c r="AB295" s="64">
        <v>1.1795874999999999E-2</v>
      </c>
      <c r="AC295" s="64" t="s">
        <v>339</v>
      </c>
      <c r="AD295" s="65">
        <v>7.6375999999999999E-2</v>
      </c>
      <c r="AE295" s="65" t="s">
        <v>339</v>
      </c>
      <c r="AF295" s="66">
        <v>9.0172249999999995E-2</v>
      </c>
      <c r="AG295" s="66" t="s">
        <v>335</v>
      </c>
      <c r="AH295" s="67">
        <v>0.98591549499999998</v>
      </c>
      <c r="AI295" s="68" t="s">
        <v>339</v>
      </c>
      <c r="AJ295" s="69">
        <v>1.8987879999999999E-2</v>
      </c>
      <c r="AK295" s="69" t="s">
        <v>335</v>
      </c>
      <c r="AL295" s="70" t="s">
        <v>340</v>
      </c>
      <c r="AM295" s="70" t="s">
        <v>335</v>
      </c>
      <c r="AO295" s="2"/>
    </row>
    <row r="296" spans="1:41" ht="18.75" customHeight="1" thickBot="1" x14ac:dyDescent="0.45">
      <c r="A296" s="47" t="s">
        <v>168</v>
      </c>
      <c r="B296" s="38">
        <v>4484401</v>
      </c>
      <c r="C296" s="48" t="s">
        <v>333</v>
      </c>
      <c r="D296" s="71">
        <v>230.79</v>
      </c>
      <c r="E296" s="72">
        <v>13.67</v>
      </c>
      <c r="F296" s="72">
        <v>0.6</v>
      </c>
      <c r="G296" s="72">
        <f t="shared" si="20"/>
        <v>245.05999999999997</v>
      </c>
      <c r="H296" s="73">
        <v>255.29599999999999</v>
      </c>
      <c r="I296" s="74">
        <f t="shared" si="21"/>
        <v>24.506</v>
      </c>
      <c r="J296" s="75">
        <v>3.6</v>
      </c>
      <c r="K296" s="76">
        <v>0</v>
      </c>
      <c r="L296" s="77">
        <v>4.4800000000000004</v>
      </c>
      <c r="M296" s="78">
        <f t="shared" si="22"/>
        <v>263.37600000000003</v>
      </c>
      <c r="N296" s="78">
        <v>13.67</v>
      </c>
      <c r="O296" s="79">
        <v>10.8</v>
      </c>
      <c r="P296" s="79">
        <f t="shared" si="23"/>
        <v>287.84600000000006</v>
      </c>
      <c r="Q296" s="58" t="s">
        <v>339</v>
      </c>
      <c r="R296" s="59">
        <v>6</v>
      </c>
      <c r="S296" s="60">
        <v>10.8</v>
      </c>
      <c r="T296" s="61" t="s">
        <v>339</v>
      </c>
      <c r="U296" s="61" t="s">
        <v>335</v>
      </c>
      <c r="V296" s="61" t="s">
        <v>335</v>
      </c>
      <c r="W296" s="61" t="s">
        <v>335</v>
      </c>
      <c r="X296" s="61" t="s">
        <v>339</v>
      </c>
      <c r="Y296" s="61">
        <v>6</v>
      </c>
      <c r="Z296" s="62">
        <v>0</v>
      </c>
      <c r="AA296" s="63" t="s">
        <v>339</v>
      </c>
      <c r="AB296" s="64">
        <v>7.57575E-3</v>
      </c>
      <c r="AC296" s="64" t="s">
        <v>339</v>
      </c>
      <c r="AD296" s="65">
        <v>1.6147950000000001E-2</v>
      </c>
      <c r="AE296" s="65" t="s">
        <v>339</v>
      </c>
      <c r="AF296" s="66">
        <v>7.5985949999999997E-2</v>
      </c>
      <c r="AG296" s="66" t="s">
        <v>339</v>
      </c>
      <c r="AH296" s="67">
        <v>0.97131642500000004</v>
      </c>
      <c r="AI296" s="68" t="s">
        <v>335</v>
      </c>
      <c r="AJ296" s="69">
        <v>7.1418099999999993E-3</v>
      </c>
      <c r="AK296" s="69" t="s">
        <v>339</v>
      </c>
      <c r="AL296" s="70">
        <v>0.84499999999999997</v>
      </c>
      <c r="AM296" s="70" t="s">
        <v>339</v>
      </c>
      <c r="AO296" s="2"/>
    </row>
    <row r="297" spans="1:41" ht="18.75" customHeight="1" thickBot="1" x14ac:dyDescent="0.45">
      <c r="A297" s="47" t="s">
        <v>169</v>
      </c>
      <c r="B297" s="38">
        <v>363529</v>
      </c>
      <c r="C297" s="48" t="s">
        <v>333</v>
      </c>
      <c r="D297" s="71">
        <v>220</v>
      </c>
      <c r="E297" s="72">
        <v>13.67</v>
      </c>
      <c r="F297" s="72">
        <v>1.8</v>
      </c>
      <c r="G297" s="72">
        <f t="shared" si="20"/>
        <v>235.47</v>
      </c>
      <c r="H297" s="73">
        <v>243.54700000000003</v>
      </c>
      <c r="I297" s="74">
        <f t="shared" si="21"/>
        <v>23.547000000000025</v>
      </c>
      <c r="J297" s="75">
        <v>3.6</v>
      </c>
      <c r="K297" s="76">
        <v>0</v>
      </c>
      <c r="L297" s="77">
        <v>4.4800000000000004</v>
      </c>
      <c r="M297" s="78">
        <f t="shared" si="22"/>
        <v>251.62700000000001</v>
      </c>
      <c r="N297" s="78">
        <v>13.67</v>
      </c>
      <c r="O297" s="79">
        <v>0</v>
      </c>
      <c r="P297" s="79">
        <f t="shared" si="23"/>
        <v>265.29700000000003</v>
      </c>
      <c r="Q297" s="58" t="s">
        <v>335</v>
      </c>
      <c r="R297" s="59" t="s">
        <v>349</v>
      </c>
      <c r="S297" s="60">
        <v>0</v>
      </c>
      <c r="T297" s="61" t="s">
        <v>335</v>
      </c>
      <c r="U297" s="61" t="s">
        <v>335</v>
      </c>
      <c r="V297" s="61" t="s">
        <v>339</v>
      </c>
      <c r="W297" s="61" t="s">
        <v>335</v>
      </c>
      <c r="X297" s="61" t="s">
        <v>335</v>
      </c>
      <c r="Y297" s="61" t="s">
        <v>349</v>
      </c>
      <c r="Z297" s="62">
        <v>0</v>
      </c>
      <c r="AA297" s="63" t="s">
        <v>339</v>
      </c>
      <c r="AB297" s="64">
        <v>2.074345E-2</v>
      </c>
      <c r="AC297" s="64" t="s">
        <v>339</v>
      </c>
      <c r="AD297" s="65">
        <v>9.5055600000000004E-2</v>
      </c>
      <c r="AE297" s="65" t="s">
        <v>339</v>
      </c>
      <c r="AF297" s="66">
        <v>8.160004999999998E-2</v>
      </c>
      <c r="AG297" s="66" t="s">
        <v>339</v>
      </c>
      <c r="AH297" s="67">
        <v>0.95371397000000013</v>
      </c>
      <c r="AI297" s="68" t="s">
        <v>335</v>
      </c>
      <c r="AJ297" s="69">
        <v>1.2365569999999999E-2</v>
      </c>
      <c r="AK297" s="69" t="s">
        <v>339</v>
      </c>
      <c r="AL297" s="70" t="s">
        <v>341</v>
      </c>
      <c r="AM297" s="70" t="s">
        <v>335</v>
      </c>
      <c r="AO297" s="2"/>
    </row>
    <row r="298" spans="1:41" ht="18.75" customHeight="1" thickBot="1" x14ac:dyDescent="0.45">
      <c r="A298" s="106" t="s">
        <v>288</v>
      </c>
      <c r="B298" s="39">
        <v>748773</v>
      </c>
      <c r="C298" s="48" t="s">
        <v>333</v>
      </c>
      <c r="D298" s="71">
        <v>221.76</v>
      </c>
      <c r="E298" s="72">
        <v>13.67</v>
      </c>
      <c r="F298" s="72">
        <v>0</v>
      </c>
      <c r="G298" s="72">
        <f t="shared" si="20"/>
        <v>235.42999999999998</v>
      </c>
      <c r="H298" s="73">
        <v>245.303</v>
      </c>
      <c r="I298" s="74">
        <f t="shared" si="21"/>
        <v>23.543000000000006</v>
      </c>
      <c r="J298" s="75">
        <v>3.6</v>
      </c>
      <c r="K298" s="76">
        <v>0</v>
      </c>
      <c r="L298" s="77">
        <v>4.4800000000000004</v>
      </c>
      <c r="M298" s="78">
        <f t="shared" si="22"/>
        <v>253.38299999999998</v>
      </c>
      <c r="N298" s="78">
        <v>13.67</v>
      </c>
      <c r="O298" s="79">
        <v>5.4</v>
      </c>
      <c r="P298" s="79">
        <f t="shared" si="23"/>
        <v>272.45299999999997</v>
      </c>
      <c r="Q298" s="58" t="s">
        <v>339</v>
      </c>
      <c r="R298" s="59">
        <v>3</v>
      </c>
      <c r="S298" s="60">
        <v>5.4</v>
      </c>
      <c r="T298" s="61" t="s">
        <v>339</v>
      </c>
      <c r="U298" s="61" t="s">
        <v>335</v>
      </c>
      <c r="V298" s="61" t="s">
        <v>335</v>
      </c>
      <c r="W298" s="61" t="s">
        <v>335</v>
      </c>
      <c r="X298" s="61" t="s">
        <v>339</v>
      </c>
      <c r="Y298" s="61">
        <v>3</v>
      </c>
      <c r="Z298" s="62">
        <v>0</v>
      </c>
      <c r="AA298" s="63" t="s">
        <v>339</v>
      </c>
      <c r="AB298" s="64">
        <v>4.1715475000000002E-2</v>
      </c>
      <c r="AC298" s="64" t="s">
        <v>335</v>
      </c>
      <c r="AD298" s="65">
        <v>0.168217175</v>
      </c>
      <c r="AE298" s="65" t="s">
        <v>335</v>
      </c>
      <c r="AF298" s="66">
        <v>0.12549840000000001</v>
      </c>
      <c r="AG298" s="66" t="s">
        <v>335</v>
      </c>
      <c r="AH298" s="67">
        <v>0.94684335999999991</v>
      </c>
      <c r="AI298" s="68" t="s">
        <v>335</v>
      </c>
      <c r="AJ298" s="69">
        <v>1.214634E-2</v>
      </c>
      <c r="AK298" s="69" t="s">
        <v>339</v>
      </c>
      <c r="AL298" s="70">
        <v>0.78</v>
      </c>
      <c r="AM298" s="70" t="s">
        <v>339</v>
      </c>
      <c r="AO298" s="2"/>
    </row>
    <row r="299" spans="1:41" ht="18.75" customHeight="1" thickBot="1" x14ac:dyDescent="0.45">
      <c r="A299" s="47" t="s">
        <v>170</v>
      </c>
      <c r="B299" s="38">
        <v>4489802</v>
      </c>
      <c r="C299" s="48" t="s">
        <v>333</v>
      </c>
      <c r="D299" s="71">
        <v>217.88</v>
      </c>
      <c r="E299" s="72">
        <v>13.67</v>
      </c>
      <c r="F299" s="72">
        <v>1.8</v>
      </c>
      <c r="G299" s="72">
        <f t="shared" si="20"/>
        <v>233.35</v>
      </c>
      <c r="H299" s="73">
        <v>241.215</v>
      </c>
      <c r="I299" s="74">
        <f t="shared" si="21"/>
        <v>23.335000000000008</v>
      </c>
      <c r="J299" s="75">
        <v>3.6</v>
      </c>
      <c r="K299" s="76">
        <v>0</v>
      </c>
      <c r="L299" s="77">
        <v>4.4800000000000004</v>
      </c>
      <c r="M299" s="78">
        <f t="shared" si="22"/>
        <v>249.29499999999999</v>
      </c>
      <c r="N299" s="78">
        <v>13.67</v>
      </c>
      <c r="O299" s="79">
        <v>7.2</v>
      </c>
      <c r="P299" s="79">
        <f t="shared" si="23"/>
        <v>270.16499999999996</v>
      </c>
      <c r="Q299" s="58" t="s">
        <v>339</v>
      </c>
      <c r="R299" s="59">
        <v>4</v>
      </c>
      <c r="S299" s="60">
        <v>7.2</v>
      </c>
      <c r="T299" s="61" t="s">
        <v>339</v>
      </c>
      <c r="U299" s="61" t="s">
        <v>335</v>
      </c>
      <c r="V299" s="61" t="s">
        <v>335</v>
      </c>
      <c r="W299" s="61" t="s">
        <v>335</v>
      </c>
      <c r="X299" s="61" t="s">
        <v>339</v>
      </c>
      <c r="Y299" s="61">
        <v>4</v>
      </c>
      <c r="Z299" s="62">
        <v>0</v>
      </c>
      <c r="AA299" s="63" t="s">
        <v>339</v>
      </c>
      <c r="AB299" s="64">
        <v>3.0935775000000002E-2</v>
      </c>
      <c r="AC299" s="64" t="s">
        <v>335</v>
      </c>
      <c r="AD299" s="65">
        <v>3.6201849999999994E-2</v>
      </c>
      <c r="AE299" s="65" t="s">
        <v>339</v>
      </c>
      <c r="AF299" s="66">
        <v>8.5352499999999998E-2</v>
      </c>
      <c r="AG299" s="66" t="s">
        <v>335</v>
      </c>
      <c r="AH299" s="67">
        <v>0.99305555499999998</v>
      </c>
      <c r="AI299" s="68" t="s">
        <v>339</v>
      </c>
      <c r="AJ299" s="69">
        <v>2.0098609999999999E-2</v>
      </c>
      <c r="AK299" s="69" t="s">
        <v>335</v>
      </c>
      <c r="AL299" s="70">
        <v>0.90500000000000003</v>
      </c>
      <c r="AM299" s="70" t="s">
        <v>339</v>
      </c>
      <c r="AO299" s="2"/>
    </row>
    <row r="300" spans="1:41" ht="18.75" customHeight="1" thickBot="1" x14ac:dyDescent="0.45">
      <c r="A300" s="47" t="s">
        <v>216</v>
      </c>
      <c r="B300" s="38">
        <v>538582</v>
      </c>
      <c r="C300" s="48" t="s">
        <v>333</v>
      </c>
      <c r="D300" s="71">
        <v>221.87</v>
      </c>
      <c r="E300" s="72">
        <v>0</v>
      </c>
      <c r="F300" s="72">
        <v>0</v>
      </c>
      <c r="G300" s="72">
        <f t="shared" si="20"/>
        <v>221.87</v>
      </c>
      <c r="H300" s="73">
        <v>244.05700000000002</v>
      </c>
      <c r="I300" s="74">
        <f t="shared" si="21"/>
        <v>22.187000000000012</v>
      </c>
      <c r="J300" s="75">
        <v>3.6</v>
      </c>
      <c r="K300" s="76">
        <v>0</v>
      </c>
      <c r="L300" s="77">
        <v>4.4800000000000004</v>
      </c>
      <c r="M300" s="78">
        <f t="shared" si="22"/>
        <v>252.137</v>
      </c>
      <c r="N300" s="81">
        <v>0</v>
      </c>
      <c r="O300" s="79">
        <v>0</v>
      </c>
      <c r="P300" s="79">
        <f t="shared" si="23"/>
        <v>252.137</v>
      </c>
      <c r="Q300" s="58" t="s">
        <v>335</v>
      </c>
      <c r="R300" s="59" t="s">
        <v>349</v>
      </c>
      <c r="S300" s="60">
        <v>0</v>
      </c>
      <c r="T300" s="61" t="s">
        <v>335</v>
      </c>
      <c r="U300" s="61" t="s">
        <v>335</v>
      </c>
      <c r="V300" s="61" t="s">
        <v>335</v>
      </c>
      <c r="W300" s="61" t="s">
        <v>335</v>
      </c>
      <c r="X300" s="61" t="s">
        <v>335</v>
      </c>
      <c r="Y300" s="61" t="s">
        <v>349</v>
      </c>
      <c r="Z300" s="62">
        <v>0</v>
      </c>
      <c r="AA300" s="63" t="s">
        <v>339</v>
      </c>
      <c r="AB300" s="64">
        <v>2.9647449999999999E-2</v>
      </c>
      <c r="AC300" s="64" t="s">
        <v>335</v>
      </c>
      <c r="AD300" s="65">
        <v>9.4698625000000008E-2</v>
      </c>
      <c r="AE300" s="65" t="s">
        <v>339</v>
      </c>
      <c r="AF300" s="66">
        <v>8.0180675000000007E-2</v>
      </c>
      <c r="AG300" s="66" t="s">
        <v>339</v>
      </c>
      <c r="AH300" s="67">
        <v>0.953125</v>
      </c>
      <c r="AI300" s="68" t="s">
        <v>335</v>
      </c>
      <c r="AJ300" s="69">
        <v>9.4105100000000004E-3</v>
      </c>
      <c r="AK300" s="69" t="s">
        <v>339</v>
      </c>
      <c r="AL300" s="70" t="s">
        <v>341</v>
      </c>
      <c r="AM300" s="70" t="s">
        <v>335</v>
      </c>
      <c r="AO300" s="2"/>
    </row>
    <row r="301" spans="1:41" ht="18.75" customHeight="1" thickBot="1" x14ac:dyDescent="0.45">
      <c r="A301" s="47" t="s">
        <v>171</v>
      </c>
      <c r="B301" s="38">
        <v>4488806</v>
      </c>
      <c r="C301" s="48" t="s">
        <v>333</v>
      </c>
      <c r="D301" s="71">
        <v>191.35999999999999</v>
      </c>
      <c r="E301" s="72">
        <v>13.67</v>
      </c>
      <c r="F301" s="72">
        <v>1.8</v>
      </c>
      <c r="G301" s="72">
        <f t="shared" si="20"/>
        <v>206.82999999999998</v>
      </c>
      <c r="H301" s="73">
        <v>212.04300000000001</v>
      </c>
      <c r="I301" s="74">
        <f t="shared" si="21"/>
        <v>20.683000000000021</v>
      </c>
      <c r="J301" s="75">
        <v>3.6</v>
      </c>
      <c r="K301" s="76">
        <v>0</v>
      </c>
      <c r="L301" s="77">
        <v>4.4800000000000004</v>
      </c>
      <c r="M301" s="78">
        <f t="shared" si="22"/>
        <v>220.12299999999999</v>
      </c>
      <c r="N301" s="78">
        <v>13.67</v>
      </c>
      <c r="O301" s="79">
        <v>0</v>
      </c>
      <c r="P301" s="79">
        <f t="shared" si="23"/>
        <v>233.79299999999998</v>
      </c>
      <c r="Q301" s="58" t="s">
        <v>335</v>
      </c>
      <c r="R301" s="59" t="s">
        <v>349</v>
      </c>
      <c r="S301" s="60">
        <v>0</v>
      </c>
      <c r="T301" s="61" t="s">
        <v>339</v>
      </c>
      <c r="U301" s="61" t="s">
        <v>335</v>
      </c>
      <c r="V301" s="61" t="s">
        <v>339</v>
      </c>
      <c r="W301" s="61" t="s">
        <v>335</v>
      </c>
      <c r="X301" s="61" t="s">
        <v>335</v>
      </c>
      <c r="Y301" s="61" t="s">
        <v>349</v>
      </c>
      <c r="Z301" s="62">
        <v>0</v>
      </c>
      <c r="AA301" s="63" t="s">
        <v>339</v>
      </c>
      <c r="AB301" s="64">
        <v>2.7846574999999998E-2</v>
      </c>
      <c r="AC301" s="64" t="s">
        <v>335</v>
      </c>
      <c r="AD301" s="65">
        <v>7.178335000000001E-2</v>
      </c>
      <c r="AE301" s="65" t="s">
        <v>339</v>
      </c>
      <c r="AF301" s="66">
        <v>0.16856603333333334</v>
      </c>
      <c r="AG301" s="66" t="s">
        <v>335</v>
      </c>
      <c r="AH301" s="67">
        <v>1</v>
      </c>
      <c r="AI301" s="68" t="s">
        <v>339</v>
      </c>
      <c r="AJ301" s="69">
        <v>1.9014969999999999E-2</v>
      </c>
      <c r="AK301" s="69" t="s">
        <v>335</v>
      </c>
      <c r="AL301" s="70" t="s">
        <v>340</v>
      </c>
      <c r="AM301" s="70" t="s">
        <v>335</v>
      </c>
      <c r="AO301" s="2"/>
    </row>
    <row r="302" spans="1:41" ht="18.75" customHeight="1" thickBot="1" x14ac:dyDescent="0.45">
      <c r="A302" s="47" t="s">
        <v>172</v>
      </c>
      <c r="B302" s="38">
        <v>4505301</v>
      </c>
      <c r="C302" s="48" t="s">
        <v>333</v>
      </c>
      <c r="D302" s="71">
        <v>209.78</v>
      </c>
      <c r="E302" s="72">
        <v>13.67</v>
      </c>
      <c r="F302" s="72">
        <v>1.2</v>
      </c>
      <c r="G302" s="72">
        <f t="shared" si="20"/>
        <v>224.64999999999998</v>
      </c>
      <c r="H302" s="73">
        <v>232.245</v>
      </c>
      <c r="I302" s="74">
        <f t="shared" si="21"/>
        <v>22.465000000000003</v>
      </c>
      <c r="J302" s="75">
        <v>3.6</v>
      </c>
      <c r="K302" s="76">
        <v>0</v>
      </c>
      <c r="L302" s="77">
        <v>4.4800000000000004</v>
      </c>
      <c r="M302" s="78">
        <f t="shared" si="22"/>
        <v>240.32499999999999</v>
      </c>
      <c r="N302" s="78">
        <v>13.67</v>
      </c>
      <c r="O302" s="79">
        <v>7.2</v>
      </c>
      <c r="P302" s="79">
        <f t="shared" si="23"/>
        <v>261.19499999999999</v>
      </c>
      <c r="Q302" s="58" t="s">
        <v>339</v>
      </c>
      <c r="R302" s="59">
        <v>4</v>
      </c>
      <c r="S302" s="60">
        <v>7.2</v>
      </c>
      <c r="T302" s="61" t="s">
        <v>339</v>
      </c>
      <c r="U302" s="61" t="s">
        <v>335</v>
      </c>
      <c r="V302" s="61" t="s">
        <v>335</v>
      </c>
      <c r="W302" s="61" t="s">
        <v>335</v>
      </c>
      <c r="X302" s="61" t="s">
        <v>339</v>
      </c>
      <c r="Y302" s="61">
        <v>4</v>
      </c>
      <c r="Z302" s="62">
        <v>0</v>
      </c>
      <c r="AA302" s="63" t="s">
        <v>339</v>
      </c>
      <c r="AB302" s="64">
        <v>2.906975E-3</v>
      </c>
      <c r="AC302" s="64" t="s">
        <v>339</v>
      </c>
      <c r="AD302" s="65">
        <v>0.13784959999999999</v>
      </c>
      <c r="AE302" s="65" t="s">
        <v>335</v>
      </c>
      <c r="AF302" s="66">
        <v>0.152617325</v>
      </c>
      <c r="AG302" s="66" t="s">
        <v>335</v>
      </c>
      <c r="AH302" s="67">
        <v>0.99438201999999998</v>
      </c>
      <c r="AI302" s="68" t="s">
        <v>339</v>
      </c>
      <c r="AJ302" s="69">
        <v>1.24885E-2</v>
      </c>
      <c r="AK302" s="69" t="s">
        <v>339</v>
      </c>
      <c r="AL302" s="70" t="s">
        <v>340</v>
      </c>
      <c r="AM302" s="70" t="s">
        <v>335</v>
      </c>
      <c r="AO302" s="2"/>
    </row>
    <row r="303" spans="1:41" ht="18.75" customHeight="1" thickBot="1" x14ac:dyDescent="0.45">
      <c r="A303" s="47" t="s">
        <v>173</v>
      </c>
      <c r="B303" s="38">
        <v>4491700</v>
      </c>
      <c r="C303" s="48" t="s">
        <v>333</v>
      </c>
      <c r="D303" s="71">
        <v>214.13</v>
      </c>
      <c r="E303" s="72">
        <v>13.67</v>
      </c>
      <c r="F303" s="72">
        <v>2.4</v>
      </c>
      <c r="G303" s="72">
        <f t="shared" si="20"/>
        <v>230.2</v>
      </c>
      <c r="H303" s="73">
        <v>237.15</v>
      </c>
      <c r="I303" s="74">
        <f t="shared" si="21"/>
        <v>23.02000000000001</v>
      </c>
      <c r="J303" s="75">
        <v>3.6</v>
      </c>
      <c r="K303" s="76">
        <v>0</v>
      </c>
      <c r="L303" s="77">
        <v>4.4800000000000004</v>
      </c>
      <c r="M303" s="78">
        <f t="shared" si="22"/>
        <v>245.23</v>
      </c>
      <c r="N303" s="78">
        <v>13.67</v>
      </c>
      <c r="O303" s="79">
        <v>5.4</v>
      </c>
      <c r="P303" s="79">
        <f t="shared" si="23"/>
        <v>264.29999999999995</v>
      </c>
      <c r="Q303" s="58" t="s">
        <v>339</v>
      </c>
      <c r="R303" s="59">
        <v>3</v>
      </c>
      <c r="S303" s="60">
        <v>5.4</v>
      </c>
      <c r="T303" s="61" t="s">
        <v>339</v>
      </c>
      <c r="U303" s="61" t="s">
        <v>335</v>
      </c>
      <c r="V303" s="61" t="s">
        <v>335</v>
      </c>
      <c r="W303" s="61" t="s">
        <v>335</v>
      </c>
      <c r="X303" s="61" t="s">
        <v>339</v>
      </c>
      <c r="Y303" s="61">
        <v>3</v>
      </c>
      <c r="Z303" s="62">
        <v>0</v>
      </c>
      <c r="AA303" s="63" t="s">
        <v>339</v>
      </c>
      <c r="AB303" s="64">
        <v>4.9745400000000002E-2</v>
      </c>
      <c r="AC303" s="64" t="s">
        <v>335</v>
      </c>
      <c r="AD303" s="65">
        <v>0.17406690000000002</v>
      </c>
      <c r="AE303" s="65" t="s">
        <v>335</v>
      </c>
      <c r="AF303" s="66">
        <v>0.110163</v>
      </c>
      <c r="AG303" s="66" t="s">
        <v>335</v>
      </c>
      <c r="AH303" s="67">
        <v>0.98924730999999999</v>
      </c>
      <c r="AI303" s="68" t="s">
        <v>339</v>
      </c>
      <c r="AJ303" s="69">
        <v>1.8900259999999999E-2</v>
      </c>
      <c r="AK303" s="69" t="s">
        <v>335</v>
      </c>
      <c r="AL303" s="70">
        <v>0.83</v>
      </c>
      <c r="AM303" s="70" t="s">
        <v>339</v>
      </c>
      <c r="AO303" s="2"/>
    </row>
    <row r="304" spans="1:41" ht="18.75" customHeight="1" thickBot="1" x14ac:dyDescent="0.45">
      <c r="A304" s="85" t="s">
        <v>309</v>
      </c>
      <c r="B304" s="38">
        <v>4504003</v>
      </c>
      <c r="C304" s="48" t="s">
        <v>333</v>
      </c>
      <c r="D304" s="71">
        <v>211.07</v>
      </c>
      <c r="E304" s="72">
        <v>0</v>
      </c>
      <c r="F304" s="72">
        <v>2.4</v>
      </c>
      <c r="G304" s="72">
        <f t="shared" si="20"/>
        <v>213.47</v>
      </c>
      <c r="H304" s="73">
        <v>232.41700000000003</v>
      </c>
      <c r="I304" s="74">
        <f t="shared" si="21"/>
        <v>21.347000000000037</v>
      </c>
      <c r="J304" s="75">
        <v>3.6</v>
      </c>
      <c r="K304" s="76">
        <v>0</v>
      </c>
      <c r="L304" s="77">
        <v>4.4800000000000004</v>
      </c>
      <c r="M304" s="78">
        <f t="shared" si="22"/>
        <v>240.49700000000001</v>
      </c>
      <c r="N304" s="81">
        <v>0</v>
      </c>
      <c r="O304" s="79">
        <v>0</v>
      </c>
      <c r="P304" s="79">
        <f t="shared" si="23"/>
        <v>240.49700000000001</v>
      </c>
      <c r="Q304" s="58" t="s">
        <v>335</v>
      </c>
      <c r="R304" s="59" t="s">
        <v>349</v>
      </c>
      <c r="S304" s="60">
        <v>0</v>
      </c>
      <c r="T304" s="61" t="s">
        <v>335</v>
      </c>
      <c r="U304" s="61" t="s">
        <v>335</v>
      </c>
      <c r="V304" s="61" t="s">
        <v>335</v>
      </c>
      <c r="W304" s="61" t="s">
        <v>335</v>
      </c>
      <c r="X304" s="61" t="s">
        <v>335</v>
      </c>
      <c r="Y304" s="61" t="s">
        <v>349</v>
      </c>
      <c r="Z304" s="62">
        <v>0</v>
      </c>
      <c r="AA304" s="63" t="s">
        <v>339</v>
      </c>
      <c r="AB304" s="64">
        <v>1.8002299999999999E-2</v>
      </c>
      <c r="AC304" s="64" t="s">
        <v>339</v>
      </c>
      <c r="AD304" s="65">
        <v>4.6045299999999997E-2</v>
      </c>
      <c r="AE304" s="65" t="s">
        <v>339</v>
      </c>
      <c r="AF304" s="66">
        <v>0.118880575</v>
      </c>
      <c r="AG304" s="66" t="s">
        <v>335</v>
      </c>
      <c r="AH304" s="67">
        <v>0.94935897499999999</v>
      </c>
      <c r="AI304" s="68" t="s">
        <v>335</v>
      </c>
      <c r="AJ304" s="69">
        <v>6.0717499999999999E-3</v>
      </c>
      <c r="AK304" s="69" t="s">
        <v>339</v>
      </c>
      <c r="AL304" s="70" t="s">
        <v>341</v>
      </c>
      <c r="AM304" s="70" t="s">
        <v>335</v>
      </c>
      <c r="AO304" s="2"/>
    </row>
    <row r="305" spans="1:41" ht="18.75" customHeight="1" thickBot="1" x14ac:dyDescent="0.45">
      <c r="A305" s="82" t="s">
        <v>310</v>
      </c>
      <c r="B305" s="38">
        <v>4470907</v>
      </c>
      <c r="C305" s="48" t="s">
        <v>333</v>
      </c>
      <c r="D305" s="71">
        <v>203.69</v>
      </c>
      <c r="E305" s="72">
        <v>13.67</v>
      </c>
      <c r="F305" s="72">
        <v>1.8</v>
      </c>
      <c r="G305" s="72">
        <f t="shared" si="20"/>
        <v>219.16</v>
      </c>
      <c r="H305" s="73">
        <v>225.60600000000002</v>
      </c>
      <c r="I305" s="74">
        <f t="shared" si="21"/>
        <v>21.916000000000025</v>
      </c>
      <c r="J305" s="75">
        <v>3.6</v>
      </c>
      <c r="K305" s="76">
        <v>0</v>
      </c>
      <c r="L305" s="77">
        <v>4.4800000000000004</v>
      </c>
      <c r="M305" s="78">
        <f t="shared" si="22"/>
        <v>233.68600000000001</v>
      </c>
      <c r="N305" s="78">
        <v>13.67</v>
      </c>
      <c r="O305" s="79">
        <v>7.2</v>
      </c>
      <c r="P305" s="79">
        <f t="shared" si="23"/>
        <v>254.55599999999998</v>
      </c>
      <c r="Q305" s="58" t="s">
        <v>339</v>
      </c>
      <c r="R305" s="59">
        <v>4</v>
      </c>
      <c r="S305" s="60">
        <v>7.2</v>
      </c>
      <c r="T305" s="61" t="s">
        <v>339</v>
      </c>
      <c r="U305" s="61" t="s">
        <v>335</v>
      </c>
      <c r="V305" s="61" t="s">
        <v>335</v>
      </c>
      <c r="W305" s="61" t="s">
        <v>335</v>
      </c>
      <c r="X305" s="61" t="s">
        <v>339</v>
      </c>
      <c r="Y305" s="61">
        <v>4</v>
      </c>
      <c r="Z305" s="62">
        <v>0</v>
      </c>
      <c r="AA305" s="63" t="s">
        <v>339</v>
      </c>
      <c r="AB305" s="64">
        <v>1.5417475E-2</v>
      </c>
      <c r="AC305" s="64" t="s">
        <v>339</v>
      </c>
      <c r="AD305" s="65">
        <v>9.9316900000000014E-2</v>
      </c>
      <c r="AE305" s="65" t="s">
        <v>339</v>
      </c>
      <c r="AF305" s="66">
        <v>9.7155133333333324E-2</v>
      </c>
      <c r="AG305" s="66" t="s">
        <v>335</v>
      </c>
      <c r="AH305" s="67">
        <v>0.93767507000000005</v>
      </c>
      <c r="AI305" s="68" t="s">
        <v>335</v>
      </c>
      <c r="AJ305" s="69">
        <v>1.1343300000000001E-2</v>
      </c>
      <c r="AK305" s="69" t="s">
        <v>339</v>
      </c>
      <c r="AL305" s="70" t="s">
        <v>340</v>
      </c>
      <c r="AM305" s="70" t="s">
        <v>335</v>
      </c>
      <c r="AO305" s="2"/>
    </row>
    <row r="306" spans="1:41" ht="18.75" customHeight="1" thickBot="1" x14ac:dyDescent="0.45">
      <c r="A306" s="47" t="s">
        <v>261</v>
      </c>
      <c r="B306" s="38">
        <v>4471903</v>
      </c>
      <c r="C306" s="48" t="s">
        <v>333</v>
      </c>
      <c r="D306" s="71">
        <v>211.09</v>
      </c>
      <c r="E306" s="72">
        <v>13.67</v>
      </c>
      <c r="F306" s="72">
        <v>1.2</v>
      </c>
      <c r="G306" s="72">
        <f t="shared" si="20"/>
        <v>225.95999999999998</v>
      </c>
      <c r="H306" s="73">
        <v>233.68600000000001</v>
      </c>
      <c r="I306" s="74">
        <f t="shared" si="21"/>
        <v>22.596000000000004</v>
      </c>
      <c r="J306" s="75">
        <v>3.6</v>
      </c>
      <c r="K306" s="76">
        <v>0</v>
      </c>
      <c r="L306" s="77">
        <v>4.4800000000000004</v>
      </c>
      <c r="M306" s="78">
        <f t="shared" si="22"/>
        <v>241.76599999999999</v>
      </c>
      <c r="N306" s="78">
        <v>13.67</v>
      </c>
      <c r="O306" s="79">
        <v>5.4</v>
      </c>
      <c r="P306" s="79">
        <f t="shared" si="23"/>
        <v>260.83599999999996</v>
      </c>
      <c r="Q306" s="58" t="s">
        <v>339</v>
      </c>
      <c r="R306" s="59">
        <v>3</v>
      </c>
      <c r="S306" s="60">
        <v>5.4</v>
      </c>
      <c r="T306" s="61" t="s">
        <v>339</v>
      </c>
      <c r="U306" s="61" t="s">
        <v>335</v>
      </c>
      <c r="V306" s="61" t="s">
        <v>335</v>
      </c>
      <c r="W306" s="61" t="s">
        <v>335</v>
      </c>
      <c r="X306" s="61" t="s">
        <v>339</v>
      </c>
      <c r="Y306" s="61">
        <v>3</v>
      </c>
      <c r="Z306" s="62">
        <v>0</v>
      </c>
      <c r="AA306" s="63" t="s">
        <v>339</v>
      </c>
      <c r="AB306" s="64">
        <v>9.3666799999999995E-2</v>
      </c>
      <c r="AC306" s="64" t="s">
        <v>335</v>
      </c>
      <c r="AD306" s="65">
        <v>0.19334192499999997</v>
      </c>
      <c r="AE306" s="65" t="s">
        <v>335</v>
      </c>
      <c r="AF306" s="66">
        <v>4.3066525000000001E-2</v>
      </c>
      <c r="AG306" s="66" t="s">
        <v>339</v>
      </c>
      <c r="AH306" s="67">
        <v>1</v>
      </c>
      <c r="AI306" s="68" t="s">
        <v>339</v>
      </c>
      <c r="AJ306" s="69">
        <v>1.9683720000000002E-2</v>
      </c>
      <c r="AK306" s="69" t="s">
        <v>335</v>
      </c>
      <c r="AL306" s="70" t="s">
        <v>340</v>
      </c>
      <c r="AM306" s="70" t="s">
        <v>335</v>
      </c>
      <c r="AO306" s="2"/>
    </row>
    <row r="307" spans="1:41" ht="18.75" customHeight="1" thickBot="1" x14ac:dyDescent="0.45">
      <c r="A307" s="47" t="s">
        <v>174</v>
      </c>
      <c r="B307" s="38">
        <v>509515</v>
      </c>
      <c r="C307" s="48" t="s">
        <v>333</v>
      </c>
      <c r="D307" s="71">
        <v>205.97</v>
      </c>
      <c r="E307" s="72">
        <v>13.67</v>
      </c>
      <c r="F307" s="72">
        <v>0</v>
      </c>
      <c r="G307" s="72">
        <f t="shared" si="20"/>
        <v>219.64</v>
      </c>
      <c r="H307" s="73">
        <v>227.934</v>
      </c>
      <c r="I307" s="74">
        <f t="shared" si="21"/>
        <v>21.963999999999999</v>
      </c>
      <c r="J307" s="75">
        <v>3.6</v>
      </c>
      <c r="K307" s="76">
        <v>0</v>
      </c>
      <c r="L307" s="77">
        <v>4.4800000000000004</v>
      </c>
      <c r="M307" s="78">
        <f t="shared" si="22"/>
        <v>236.01399999999998</v>
      </c>
      <c r="N307" s="78">
        <v>13.67</v>
      </c>
      <c r="O307" s="79">
        <v>0</v>
      </c>
      <c r="P307" s="79">
        <f t="shared" si="23"/>
        <v>249.68399999999997</v>
      </c>
      <c r="Q307" s="58" t="s">
        <v>339</v>
      </c>
      <c r="R307" s="59">
        <v>0</v>
      </c>
      <c r="S307" s="60">
        <v>0</v>
      </c>
      <c r="T307" s="61" t="s">
        <v>339</v>
      </c>
      <c r="U307" s="61" t="s">
        <v>335</v>
      </c>
      <c r="V307" s="61" t="s">
        <v>335</v>
      </c>
      <c r="W307" s="61" t="s">
        <v>335</v>
      </c>
      <c r="X307" s="61" t="s">
        <v>339</v>
      </c>
      <c r="Y307" s="61">
        <v>0</v>
      </c>
      <c r="Z307" s="62" t="s">
        <v>356</v>
      </c>
      <c r="AA307" s="63" t="s">
        <v>356</v>
      </c>
      <c r="AB307" s="64" t="s">
        <v>356</v>
      </c>
      <c r="AC307" s="64" t="s">
        <v>356</v>
      </c>
      <c r="AD307" s="65" t="s">
        <v>356</v>
      </c>
      <c r="AE307" s="65" t="s">
        <v>356</v>
      </c>
      <c r="AF307" s="66" t="s">
        <v>356</v>
      </c>
      <c r="AG307" s="66" t="s">
        <v>356</v>
      </c>
      <c r="AH307" s="67">
        <v>0.85714286000000006</v>
      </c>
      <c r="AI307" s="68" t="s">
        <v>335</v>
      </c>
      <c r="AJ307" s="69" t="s">
        <v>356</v>
      </c>
      <c r="AK307" s="69" t="s">
        <v>356</v>
      </c>
      <c r="AL307" s="70" t="s">
        <v>340</v>
      </c>
      <c r="AM307" s="70" t="s">
        <v>335</v>
      </c>
      <c r="AO307" s="2"/>
    </row>
    <row r="308" spans="1:41" ht="18.75" customHeight="1" thickBot="1" x14ac:dyDescent="0.45">
      <c r="A308" s="47" t="s">
        <v>245</v>
      </c>
      <c r="B308" s="38">
        <v>452122</v>
      </c>
      <c r="C308" s="48" t="s">
        <v>333</v>
      </c>
      <c r="D308" s="71">
        <v>221.76</v>
      </c>
      <c r="E308" s="72">
        <v>13.67</v>
      </c>
      <c r="F308" s="72">
        <v>2.4</v>
      </c>
      <c r="G308" s="72">
        <f t="shared" si="20"/>
        <v>237.82999999999998</v>
      </c>
      <c r="H308" s="73">
        <v>245.54300000000001</v>
      </c>
      <c r="I308" s="74">
        <f t="shared" si="21"/>
        <v>23.783000000000015</v>
      </c>
      <c r="J308" s="75">
        <v>3.6</v>
      </c>
      <c r="K308" s="76">
        <v>0</v>
      </c>
      <c r="L308" s="77">
        <v>4.4800000000000004</v>
      </c>
      <c r="M308" s="78">
        <f t="shared" si="22"/>
        <v>253.62299999999999</v>
      </c>
      <c r="N308" s="78">
        <v>13.67</v>
      </c>
      <c r="O308" s="79">
        <v>9</v>
      </c>
      <c r="P308" s="79">
        <f t="shared" si="23"/>
        <v>276.29300000000001</v>
      </c>
      <c r="Q308" s="58" t="s">
        <v>339</v>
      </c>
      <c r="R308" s="59">
        <v>5</v>
      </c>
      <c r="S308" s="60">
        <v>9</v>
      </c>
      <c r="T308" s="61" t="s">
        <v>339</v>
      </c>
      <c r="U308" s="61" t="s">
        <v>335</v>
      </c>
      <c r="V308" s="61" t="s">
        <v>335</v>
      </c>
      <c r="W308" s="61" t="s">
        <v>335</v>
      </c>
      <c r="X308" s="61" t="s">
        <v>339</v>
      </c>
      <c r="Y308" s="61">
        <v>5</v>
      </c>
      <c r="Z308" s="62">
        <v>0</v>
      </c>
      <c r="AA308" s="63" t="s">
        <v>339</v>
      </c>
      <c r="AB308" s="64">
        <v>6.0526325000000006E-2</v>
      </c>
      <c r="AC308" s="64" t="s">
        <v>335</v>
      </c>
      <c r="AD308" s="65">
        <v>9.3208700000000005E-2</v>
      </c>
      <c r="AE308" s="65" t="s">
        <v>339</v>
      </c>
      <c r="AF308" s="66">
        <v>8.6004525000000012E-2</v>
      </c>
      <c r="AG308" s="66" t="s">
        <v>335</v>
      </c>
      <c r="AH308" s="67">
        <v>0.98514851500000011</v>
      </c>
      <c r="AI308" s="68" t="s">
        <v>339</v>
      </c>
      <c r="AJ308" s="69">
        <v>1.527911E-2</v>
      </c>
      <c r="AK308" s="69" t="s">
        <v>339</v>
      </c>
      <c r="AL308" s="70">
        <v>0.95</v>
      </c>
      <c r="AM308" s="70" t="s">
        <v>339</v>
      </c>
      <c r="AO308" s="2"/>
    </row>
    <row r="309" spans="1:41" ht="18.75" customHeight="1" thickBot="1" x14ac:dyDescent="0.45">
      <c r="A309" s="47" t="s">
        <v>175</v>
      </c>
      <c r="B309" s="38">
        <v>499072</v>
      </c>
      <c r="C309" s="48" t="s">
        <v>333</v>
      </c>
      <c r="D309" s="71">
        <v>221.31</v>
      </c>
      <c r="E309" s="72">
        <v>13.67</v>
      </c>
      <c r="F309" s="72">
        <v>2.4</v>
      </c>
      <c r="G309" s="72">
        <f t="shared" si="20"/>
        <v>237.38</v>
      </c>
      <c r="H309" s="73">
        <v>245.04800000000003</v>
      </c>
      <c r="I309" s="74">
        <f t="shared" si="21"/>
        <v>23.738000000000028</v>
      </c>
      <c r="J309" s="75">
        <v>3.6</v>
      </c>
      <c r="K309" s="76">
        <v>0</v>
      </c>
      <c r="L309" s="77">
        <v>4.4800000000000004</v>
      </c>
      <c r="M309" s="78">
        <f t="shared" si="22"/>
        <v>253.12800000000001</v>
      </c>
      <c r="N309" s="78">
        <v>13.67</v>
      </c>
      <c r="O309" s="79">
        <v>5.4</v>
      </c>
      <c r="P309" s="79">
        <f t="shared" si="23"/>
        <v>272.19799999999998</v>
      </c>
      <c r="Q309" s="58" t="s">
        <v>339</v>
      </c>
      <c r="R309" s="59">
        <v>3</v>
      </c>
      <c r="S309" s="60">
        <v>5.4</v>
      </c>
      <c r="T309" s="61" t="s">
        <v>339</v>
      </c>
      <c r="U309" s="61" t="s">
        <v>335</v>
      </c>
      <c r="V309" s="61" t="s">
        <v>335</v>
      </c>
      <c r="W309" s="61" t="s">
        <v>335</v>
      </c>
      <c r="X309" s="61" t="s">
        <v>339</v>
      </c>
      <c r="Y309" s="61">
        <v>3</v>
      </c>
      <c r="Z309" s="62">
        <v>0</v>
      </c>
      <c r="AA309" s="63" t="s">
        <v>339</v>
      </c>
      <c r="AB309" s="64">
        <v>7.1252724999999989E-2</v>
      </c>
      <c r="AC309" s="64" t="s">
        <v>335</v>
      </c>
      <c r="AD309" s="65">
        <v>0.15941925000000001</v>
      </c>
      <c r="AE309" s="65" t="s">
        <v>335</v>
      </c>
      <c r="AF309" s="66">
        <v>0.13536642500000001</v>
      </c>
      <c r="AG309" s="66" t="s">
        <v>335</v>
      </c>
      <c r="AH309" s="67">
        <v>1</v>
      </c>
      <c r="AI309" s="68" t="s">
        <v>339</v>
      </c>
      <c r="AJ309" s="69">
        <v>1.582716E-2</v>
      </c>
      <c r="AK309" s="69" t="s">
        <v>335</v>
      </c>
      <c r="AL309" s="70">
        <v>0.82</v>
      </c>
      <c r="AM309" s="70" t="s">
        <v>339</v>
      </c>
      <c r="AO309" s="2"/>
    </row>
    <row r="310" spans="1:41" ht="18.75" customHeight="1" thickBot="1" x14ac:dyDescent="0.45">
      <c r="A310" s="47" t="s">
        <v>272</v>
      </c>
      <c r="B310" s="38">
        <v>638811</v>
      </c>
      <c r="C310" s="48" t="s">
        <v>333</v>
      </c>
      <c r="D310" s="71">
        <v>221.76</v>
      </c>
      <c r="E310" s="72">
        <v>13.67</v>
      </c>
      <c r="F310" s="72">
        <v>1.2</v>
      </c>
      <c r="G310" s="72">
        <f t="shared" si="20"/>
        <v>236.62999999999997</v>
      </c>
      <c r="H310" s="73">
        <v>245.423</v>
      </c>
      <c r="I310" s="74">
        <f t="shared" si="21"/>
        <v>23.663000000000011</v>
      </c>
      <c r="J310" s="75">
        <v>3.6</v>
      </c>
      <c r="K310" s="76">
        <v>0</v>
      </c>
      <c r="L310" s="77">
        <v>4.4800000000000004</v>
      </c>
      <c r="M310" s="78">
        <f t="shared" si="22"/>
        <v>253.50299999999999</v>
      </c>
      <c r="N310" s="78">
        <v>13.67</v>
      </c>
      <c r="O310" s="79">
        <v>0</v>
      </c>
      <c r="P310" s="79">
        <f t="shared" si="23"/>
        <v>267.173</v>
      </c>
      <c r="Q310" s="58" t="s">
        <v>335</v>
      </c>
      <c r="R310" s="59" t="s">
        <v>349</v>
      </c>
      <c r="S310" s="60">
        <v>0</v>
      </c>
      <c r="T310" s="61" t="s">
        <v>335</v>
      </c>
      <c r="U310" s="61" t="s">
        <v>335</v>
      </c>
      <c r="V310" s="61" t="s">
        <v>335</v>
      </c>
      <c r="W310" s="61" t="s">
        <v>335</v>
      </c>
      <c r="X310" s="61" t="s">
        <v>335</v>
      </c>
      <c r="Y310" s="61" t="s">
        <v>349</v>
      </c>
      <c r="Z310" s="62">
        <v>0</v>
      </c>
      <c r="AA310" s="63" t="s">
        <v>339</v>
      </c>
      <c r="AB310" s="64">
        <v>2.5910774999999997E-2</v>
      </c>
      <c r="AC310" s="64" t="s">
        <v>335</v>
      </c>
      <c r="AD310" s="65">
        <v>0.160069025</v>
      </c>
      <c r="AE310" s="65" t="s">
        <v>335</v>
      </c>
      <c r="AF310" s="66">
        <v>0.11906552500000001</v>
      </c>
      <c r="AG310" s="66" t="s">
        <v>335</v>
      </c>
      <c r="AH310" s="67">
        <v>0.95996240999999993</v>
      </c>
      <c r="AI310" s="68" t="s">
        <v>335</v>
      </c>
      <c r="AJ310" s="69">
        <v>2.0811429999999999E-2</v>
      </c>
      <c r="AK310" s="69" t="s">
        <v>335</v>
      </c>
      <c r="AL310" s="70" t="s">
        <v>341</v>
      </c>
      <c r="AM310" s="70" t="s">
        <v>335</v>
      </c>
      <c r="AO310" s="2"/>
    </row>
    <row r="311" spans="1:41" ht="18.75" customHeight="1" thickBot="1" x14ac:dyDescent="0.45">
      <c r="A311" s="47" t="s">
        <v>176</v>
      </c>
      <c r="B311" s="38">
        <v>304867</v>
      </c>
      <c r="C311" s="48" t="s">
        <v>333</v>
      </c>
      <c r="D311" s="71">
        <v>210.54999999999998</v>
      </c>
      <c r="E311" s="72">
        <v>13.67</v>
      </c>
      <c r="F311" s="72">
        <v>2.4</v>
      </c>
      <c r="G311" s="72">
        <f t="shared" si="20"/>
        <v>226.61999999999998</v>
      </c>
      <c r="H311" s="73">
        <v>233.21199999999999</v>
      </c>
      <c r="I311" s="74">
        <f t="shared" si="21"/>
        <v>22.662000000000006</v>
      </c>
      <c r="J311" s="75">
        <v>3.6</v>
      </c>
      <c r="K311" s="76">
        <v>0</v>
      </c>
      <c r="L311" s="77">
        <v>4.4800000000000004</v>
      </c>
      <c r="M311" s="78">
        <f t="shared" si="22"/>
        <v>241.29199999999997</v>
      </c>
      <c r="N311" s="78">
        <v>13.67</v>
      </c>
      <c r="O311" s="79">
        <v>7.2</v>
      </c>
      <c r="P311" s="79">
        <f t="shared" si="23"/>
        <v>262.16199999999998</v>
      </c>
      <c r="Q311" s="58" t="s">
        <v>339</v>
      </c>
      <c r="R311" s="59">
        <v>4</v>
      </c>
      <c r="S311" s="60">
        <v>7.2</v>
      </c>
      <c r="T311" s="61" t="s">
        <v>339</v>
      </c>
      <c r="U311" s="61" t="s">
        <v>335</v>
      </c>
      <c r="V311" s="61" t="s">
        <v>335</v>
      </c>
      <c r="W311" s="61" t="s">
        <v>335</v>
      </c>
      <c r="X311" s="61" t="s">
        <v>339</v>
      </c>
      <c r="Y311" s="61">
        <v>4</v>
      </c>
      <c r="Z311" s="62">
        <v>0</v>
      </c>
      <c r="AA311" s="63" t="s">
        <v>339</v>
      </c>
      <c r="AB311" s="64">
        <v>2.0935374999999999E-2</v>
      </c>
      <c r="AC311" s="64" t="s">
        <v>339</v>
      </c>
      <c r="AD311" s="65">
        <v>8.6257700000000007E-2</v>
      </c>
      <c r="AE311" s="65" t="s">
        <v>339</v>
      </c>
      <c r="AF311" s="66">
        <v>8.7185924999999997E-2</v>
      </c>
      <c r="AG311" s="66" t="s">
        <v>335</v>
      </c>
      <c r="AH311" s="67">
        <v>0.91804888499999993</v>
      </c>
      <c r="AI311" s="68" t="s">
        <v>335</v>
      </c>
      <c r="AJ311" s="69">
        <v>2.7036690000000002E-2</v>
      </c>
      <c r="AK311" s="69" t="s">
        <v>335</v>
      </c>
      <c r="AL311" s="70">
        <v>0.90500000000000003</v>
      </c>
      <c r="AM311" s="70" t="s">
        <v>339</v>
      </c>
    </row>
    <row r="312" spans="1:41" ht="18.75" customHeight="1" thickBot="1" x14ac:dyDescent="0.45">
      <c r="A312" s="47" t="s">
        <v>262</v>
      </c>
      <c r="B312" s="38">
        <v>4488105</v>
      </c>
      <c r="C312" s="48" t="s">
        <v>333</v>
      </c>
      <c r="D312" s="71">
        <v>201.97</v>
      </c>
      <c r="E312" s="105">
        <v>13.67</v>
      </c>
      <c r="F312" s="72">
        <v>1.8</v>
      </c>
      <c r="G312" s="72">
        <f t="shared" si="20"/>
        <v>217.44</v>
      </c>
      <c r="H312" s="73">
        <v>223.71400000000003</v>
      </c>
      <c r="I312" s="74">
        <f t="shared" si="21"/>
        <v>21.744000000000028</v>
      </c>
      <c r="J312" s="75">
        <v>3.6</v>
      </c>
      <c r="K312" s="76">
        <v>0</v>
      </c>
      <c r="L312" s="77">
        <v>4.4800000000000004</v>
      </c>
      <c r="M312" s="78">
        <f t="shared" si="22"/>
        <v>231.79400000000001</v>
      </c>
      <c r="N312" s="78">
        <v>13.67</v>
      </c>
      <c r="O312" s="79">
        <v>0</v>
      </c>
      <c r="P312" s="79">
        <f t="shared" si="23"/>
        <v>245.464</v>
      </c>
      <c r="Q312" s="58" t="s">
        <v>335</v>
      </c>
      <c r="R312" s="59" t="s">
        <v>349</v>
      </c>
      <c r="S312" s="60">
        <v>0</v>
      </c>
      <c r="T312" s="61" t="s">
        <v>339</v>
      </c>
      <c r="U312" s="61" t="s">
        <v>335</v>
      </c>
      <c r="V312" s="61" t="s">
        <v>339</v>
      </c>
      <c r="W312" s="61" t="s">
        <v>335</v>
      </c>
      <c r="X312" s="61" t="s">
        <v>335</v>
      </c>
      <c r="Y312" s="61" t="s">
        <v>349</v>
      </c>
      <c r="Z312" s="62">
        <v>0</v>
      </c>
      <c r="AA312" s="63" t="s">
        <v>339</v>
      </c>
      <c r="AB312" s="64">
        <v>1.548575E-2</v>
      </c>
      <c r="AC312" s="64" t="s">
        <v>339</v>
      </c>
      <c r="AD312" s="65">
        <v>0.29124576666666663</v>
      </c>
      <c r="AE312" s="65" t="s">
        <v>335</v>
      </c>
      <c r="AF312" s="66">
        <v>0.125</v>
      </c>
      <c r="AG312" s="66" t="s">
        <v>335</v>
      </c>
      <c r="AH312" s="67">
        <v>0.99019608000000003</v>
      </c>
      <c r="AI312" s="68" t="s">
        <v>339</v>
      </c>
      <c r="AJ312" s="69">
        <v>2.853354E-2</v>
      </c>
      <c r="AK312" s="69" t="s">
        <v>335</v>
      </c>
      <c r="AL312" s="70" t="s">
        <v>340</v>
      </c>
      <c r="AM312" s="70" t="s">
        <v>335</v>
      </c>
    </row>
    <row r="313" spans="1:41" ht="18.75" customHeight="1" thickBot="1" x14ac:dyDescent="0.45">
      <c r="A313" s="47" t="s">
        <v>207</v>
      </c>
      <c r="B313" s="38">
        <v>503037</v>
      </c>
      <c r="C313" s="48" t="s">
        <v>333</v>
      </c>
      <c r="D313" s="71">
        <v>206.12</v>
      </c>
      <c r="E313" s="72">
        <v>13.67</v>
      </c>
      <c r="F313" s="72">
        <v>1.2</v>
      </c>
      <c r="G313" s="72">
        <f t="shared" si="20"/>
        <v>220.98999999999998</v>
      </c>
      <c r="H313" s="73">
        <v>228.21900000000002</v>
      </c>
      <c r="I313" s="74">
        <f t="shared" si="21"/>
        <v>22.099000000000018</v>
      </c>
      <c r="J313" s="75">
        <v>3.6</v>
      </c>
      <c r="K313" s="76">
        <v>0</v>
      </c>
      <c r="L313" s="77">
        <v>4.4800000000000004</v>
      </c>
      <c r="M313" s="78">
        <f t="shared" si="22"/>
        <v>236.29900000000001</v>
      </c>
      <c r="N313" s="78">
        <v>13.67</v>
      </c>
      <c r="O313" s="79">
        <v>0</v>
      </c>
      <c r="P313" s="79">
        <f t="shared" si="23"/>
        <v>249.96899999999999</v>
      </c>
      <c r="Q313" s="58" t="s">
        <v>335</v>
      </c>
      <c r="R313" s="59" t="s">
        <v>349</v>
      </c>
      <c r="S313" s="60">
        <v>0</v>
      </c>
      <c r="T313" s="61" t="s">
        <v>339</v>
      </c>
      <c r="U313" s="61" t="s">
        <v>335</v>
      </c>
      <c r="V313" s="61" t="s">
        <v>339</v>
      </c>
      <c r="W313" s="61" t="s">
        <v>335</v>
      </c>
      <c r="X313" s="61" t="s">
        <v>335</v>
      </c>
      <c r="Y313" s="61" t="s">
        <v>349</v>
      </c>
      <c r="Z313" s="62">
        <v>7.3027749999999992E-3</v>
      </c>
      <c r="AA313" s="63" t="s">
        <v>335</v>
      </c>
      <c r="AB313" s="64">
        <v>3.5740574999999997E-2</v>
      </c>
      <c r="AC313" s="64" t="s">
        <v>335</v>
      </c>
      <c r="AD313" s="65">
        <v>0.18590030000000002</v>
      </c>
      <c r="AE313" s="65" t="s">
        <v>335</v>
      </c>
      <c r="AF313" s="66">
        <v>5.221232499999999E-2</v>
      </c>
      <c r="AG313" s="66" t="s">
        <v>339</v>
      </c>
      <c r="AH313" s="67">
        <v>1</v>
      </c>
      <c r="AI313" s="68" t="s">
        <v>339</v>
      </c>
      <c r="AJ313" s="69">
        <v>1.891031E-2</v>
      </c>
      <c r="AK313" s="69" t="s">
        <v>335</v>
      </c>
      <c r="AL313" s="70">
        <v>0.79</v>
      </c>
      <c r="AM313" s="70" t="s">
        <v>339</v>
      </c>
    </row>
    <row r="314" spans="1:41" ht="18.75" customHeight="1" thickBot="1" x14ac:dyDescent="0.45">
      <c r="A314" s="47" t="s">
        <v>177</v>
      </c>
      <c r="B314" s="38">
        <v>5561400</v>
      </c>
      <c r="C314" s="48" t="s">
        <v>333</v>
      </c>
      <c r="D314" s="71">
        <v>222.79999999999998</v>
      </c>
      <c r="E314" s="72">
        <v>13.67</v>
      </c>
      <c r="F314" s="72">
        <v>0.6</v>
      </c>
      <c r="G314" s="72">
        <f t="shared" si="20"/>
        <v>237.06999999999996</v>
      </c>
      <c r="H314" s="73">
        <v>246.50700000000001</v>
      </c>
      <c r="I314" s="74">
        <f t="shared" si="21"/>
        <v>23.707000000000022</v>
      </c>
      <c r="J314" s="75">
        <v>3.6</v>
      </c>
      <c r="K314" s="76">
        <v>0</v>
      </c>
      <c r="L314" s="77">
        <v>4.4800000000000004</v>
      </c>
      <c r="M314" s="78">
        <f t="shared" si="22"/>
        <v>254.58699999999999</v>
      </c>
      <c r="N314" s="78">
        <v>13.67</v>
      </c>
      <c r="O314" s="79">
        <v>0</v>
      </c>
      <c r="P314" s="79">
        <f t="shared" si="23"/>
        <v>268.25700000000001</v>
      </c>
      <c r="Q314" s="58" t="s">
        <v>335</v>
      </c>
      <c r="R314" s="59" t="s">
        <v>349</v>
      </c>
      <c r="S314" s="60">
        <v>0</v>
      </c>
      <c r="T314" s="61" t="s">
        <v>335</v>
      </c>
      <c r="U314" s="61" t="s">
        <v>335</v>
      </c>
      <c r="V314" s="61" t="s">
        <v>335</v>
      </c>
      <c r="W314" s="61" t="s">
        <v>335</v>
      </c>
      <c r="X314" s="61" t="s">
        <v>335</v>
      </c>
      <c r="Y314" s="61" t="s">
        <v>349</v>
      </c>
      <c r="Z314" s="62">
        <v>0</v>
      </c>
      <c r="AA314" s="63" t="s">
        <v>339</v>
      </c>
      <c r="AB314" s="64">
        <v>2.2601525000000001E-2</v>
      </c>
      <c r="AC314" s="64" t="s">
        <v>339</v>
      </c>
      <c r="AD314" s="65">
        <v>0.12563055000000001</v>
      </c>
      <c r="AE314" s="65" t="s">
        <v>335</v>
      </c>
      <c r="AF314" s="66">
        <v>0.17160325000000004</v>
      </c>
      <c r="AG314" s="66" t="s">
        <v>335</v>
      </c>
      <c r="AH314" s="67">
        <v>1</v>
      </c>
      <c r="AI314" s="68" t="s">
        <v>339</v>
      </c>
      <c r="AJ314" s="69">
        <v>2.7695409999999997E-2</v>
      </c>
      <c r="AK314" s="69" t="s">
        <v>335</v>
      </c>
      <c r="AL314" s="70" t="s">
        <v>341</v>
      </c>
      <c r="AM314" s="70" t="s">
        <v>335</v>
      </c>
    </row>
    <row r="315" spans="1:41" ht="18.75" customHeight="1" thickBot="1" x14ac:dyDescent="0.45">
      <c r="A315" s="47" t="s">
        <v>178</v>
      </c>
      <c r="B315" s="38">
        <v>186571</v>
      </c>
      <c r="C315" s="48" t="s">
        <v>333</v>
      </c>
      <c r="D315" s="71">
        <v>227.51999999999998</v>
      </c>
      <c r="E315" s="72">
        <v>13.67</v>
      </c>
      <c r="F315" s="72">
        <v>2.4</v>
      </c>
      <c r="G315" s="72">
        <f t="shared" si="20"/>
        <v>243.58999999999997</v>
      </c>
      <c r="H315" s="73">
        <v>251.87899999999999</v>
      </c>
      <c r="I315" s="74">
        <f t="shared" si="21"/>
        <v>24.359000000000009</v>
      </c>
      <c r="J315" s="75">
        <v>3.6</v>
      </c>
      <c r="K315" s="76">
        <v>0</v>
      </c>
      <c r="L315" s="77">
        <v>4.4800000000000004</v>
      </c>
      <c r="M315" s="78">
        <f t="shared" si="22"/>
        <v>259.959</v>
      </c>
      <c r="N315" s="78">
        <v>13.67</v>
      </c>
      <c r="O315" s="79">
        <v>10.8</v>
      </c>
      <c r="P315" s="79">
        <f t="shared" si="23"/>
        <v>284.42900000000003</v>
      </c>
      <c r="Q315" s="58" t="s">
        <v>339</v>
      </c>
      <c r="R315" s="59">
        <v>6</v>
      </c>
      <c r="S315" s="60">
        <v>10.8</v>
      </c>
      <c r="T315" s="61" t="s">
        <v>339</v>
      </c>
      <c r="U315" s="61" t="s">
        <v>335</v>
      </c>
      <c r="V315" s="61" t="s">
        <v>335</v>
      </c>
      <c r="W315" s="61" t="s">
        <v>335</v>
      </c>
      <c r="X315" s="61" t="s">
        <v>339</v>
      </c>
      <c r="Y315" s="61">
        <v>6</v>
      </c>
      <c r="Z315" s="62">
        <v>0</v>
      </c>
      <c r="AA315" s="63" t="s">
        <v>339</v>
      </c>
      <c r="AB315" s="64">
        <v>2.1234675000000001E-2</v>
      </c>
      <c r="AC315" s="64" t="s">
        <v>339</v>
      </c>
      <c r="AD315" s="65">
        <v>0</v>
      </c>
      <c r="AE315" s="65" t="s">
        <v>339</v>
      </c>
      <c r="AF315" s="66">
        <v>5.4619375000000005E-2</v>
      </c>
      <c r="AG315" s="66" t="s">
        <v>339</v>
      </c>
      <c r="AH315" s="67">
        <v>0.98684210500000002</v>
      </c>
      <c r="AI315" s="68" t="s">
        <v>339</v>
      </c>
      <c r="AJ315" s="69">
        <v>2.7991640000000002E-2</v>
      </c>
      <c r="AK315" s="69" t="s">
        <v>335</v>
      </c>
      <c r="AL315" s="70">
        <v>0.83499999999999996</v>
      </c>
      <c r="AM315" s="70" t="s">
        <v>339</v>
      </c>
    </row>
    <row r="316" spans="1:41" ht="18.75" customHeight="1" thickBot="1" x14ac:dyDescent="0.45">
      <c r="A316" s="47" t="s">
        <v>179</v>
      </c>
      <c r="B316" s="38">
        <v>4477804</v>
      </c>
      <c r="C316" s="48" t="s">
        <v>333</v>
      </c>
      <c r="D316" s="71">
        <v>200.64</v>
      </c>
      <c r="E316" s="72">
        <v>13.67</v>
      </c>
      <c r="F316" s="72">
        <v>1.8</v>
      </c>
      <c r="G316" s="72">
        <f t="shared" si="20"/>
        <v>216.10999999999999</v>
      </c>
      <c r="H316" s="73">
        <v>222.251</v>
      </c>
      <c r="I316" s="74">
        <f t="shared" si="21"/>
        <v>21.611000000000018</v>
      </c>
      <c r="J316" s="75">
        <v>3.6</v>
      </c>
      <c r="K316" s="76">
        <v>0</v>
      </c>
      <c r="L316" s="77">
        <v>4.4800000000000004</v>
      </c>
      <c r="M316" s="78">
        <f t="shared" si="22"/>
        <v>230.33099999999999</v>
      </c>
      <c r="N316" s="78">
        <v>13.67</v>
      </c>
      <c r="O316" s="79">
        <v>10.8</v>
      </c>
      <c r="P316" s="79">
        <f t="shared" si="23"/>
        <v>254.80099999999999</v>
      </c>
      <c r="Q316" s="58" t="s">
        <v>339</v>
      </c>
      <c r="R316" s="59">
        <v>6</v>
      </c>
      <c r="S316" s="60">
        <v>10.8</v>
      </c>
      <c r="T316" s="61" t="s">
        <v>339</v>
      </c>
      <c r="U316" s="61" t="s">
        <v>335</v>
      </c>
      <c r="V316" s="61" t="s">
        <v>335</v>
      </c>
      <c r="W316" s="61" t="s">
        <v>335</v>
      </c>
      <c r="X316" s="61" t="s">
        <v>339</v>
      </c>
      <c r="Y316" s="61">
        <v>6</v>
      </c>
      <c r="Z316" s="62">
        <v>0</v>
      </c>
      <c r="AA316" s="63" t="s">
        <v>339</v>
      </c>
      <c r="AB316" s="64">
        <v>3.4051224999999997E-2</v>
      </c>
      <c r="AC316" s="64" t="s">
        <v>335</v>
      </c>
      <c r="AD316" s="65">
        <v>8.4393399999999993E-2</v>
      </c>
      <c r="AE316" s="65" t="s">
        <v>339</v>
      </c>
      <c r="AF316" s="66">
        <v>7.36961E-2</v>
      </c>
      <c r="AG316" s="66" t="s">
        <v>339</v>
      </c>
      <c r="AH316" s="67">
        <v>1</v>
      </c>
      <c r="AI316" s="68" t="s">
        <v>339</v>
      </c>
      <c r="AJ316" s="69">
        <v>1.418137E-2</v>
      </c>
      <c r="AK316" s="69" t="s">
        <v>339</v>
      </c>
      <c r="AL316" s="70">
        <v>0.92500000000000004</v>
      </c>
      <c r="AM316" s="70" t="s">
        <v>339</v>
      </c>
    </row>
    <row r="317" spans="1:41" ht="18.75" customHeight="1" thickBot="1" x14ac:dyDescent="0.45">
      <c r="A317" s="47" t="s">
        <v>180</v>
      </c>
      <c r="B317" s="38">
        <v>4476301</v>
      </c>
      <c r="C317" s="48" t="s">
        <v>333</v>
      </c>
      <c r="D317" s="71">
        <v>191.35999999999999</v>
      </c>
      <c r="E317" s="72">
        <v>13.67</v>
      </c>
      <c r="F317" s="72">
        <v>1.8</v>
      </c>
      <c r="G317" s="72">
        <f t="shared" si="20"/>
        <v>206.82999999999998</v>
      </c>
      <c r="H317" s="73">
        <v>212.04300000000001</v>
      </c>
      <c r="I317" s="74">
        <f t="shared" si="21"/>
        <v>20.683000000000021</v>
      </c>
      <c r="J317" s="75">
        <v>3.6</v>
      </c>
      <c r="K317" s="76">
        <v>0</v>
      </c>
      <c r="L317" s="77">
        <v>4.4800000000000004</v>
      </c>
      <c r="M317" s="78">
        <f t="shared" si="22"/>
        <v>220.12299999999999</v>
      </c>
      <c r="N317" s="78">
        <v>13.67</v>
      </c>
      <c r="O317" s="79">
        <v>9</v>
      </c>
      <c r="P317" s="79">
        <f t="shared" si="23"/>
        <v>242.79299999999998</v>
      </c>
      <c r="Q317" s="58" t="s">
        <v>339</v>
      </c>
      <c r="R317" s="59">
        <v>5</v>
      </c>
      <c r="S317" s="60">
        <v>9</v>
      </c>
      <c r="T317" s="61" t="s">
        <v>339</v>
      </c>
      <c r="U317" s="61" t="s">
        <v>335</v>
      </c>
      <c r="V317" s="61" t="s">
        <v>335</v>
      </c>
      <c r="W317" s="61" t="s">
        <v>335</v>
      </c>
      <c r="X317" s="61" t="s">
        <v>339</v>
      </c>
      <c r="Y317" s="61">
        <v>5</v>
      </c>
      <c r="Z317" s="62">
        <v>0</v>
      </c>
      <c r="AA317" s="63" t="s">
        <v>339</v>
      </c>
      <c r="AB317" s="64">
        <v>7.1344249999999998E-3</v>
      </c>
      <c r="AC317" s="64" t="s">
        <v>339</v>
      </c>
      <c r="AD317" s="65">
        <v>4.6520750000000003E-3</v>
      </c>
      <c r="AE317" s="65" t="s">
        <v>339</v>
      </c>
      <c r="AF317" s="66">
        <v>0.15432337499999998</v>
      </c>
      <c r="AG317" s="66" t="s">
        <v>335</v>
      </c>
      <c r="AH317" s="67">
        <v>0.99305555499999998</v>
      </c>
      <c r="AI317" s="68" t="s">
        <v>339</v>
      </c>
      <c r="AJ317" s="69">
        <v>2.3783780000000001E-2</v>
      </c>
      <c r="AK317" s="69" t="s">
        <v>335</v>
      </c>
      <c r="AL317" s="70">
        <v>1</v>
      </c>
      <c r="AM317" s="70" t="s">
        <v>339</v>
      </c>
    </row>
    <row r="318" spans="1:41" ht="18.75" customHeight="1" thickBot="1" x14ac:dyDescent="0.45">
      <c r="A318" s="47" t="s">
        <v>181</v>
      </c>
      <c r="B318" s="38">
        <v>4466900</v>
      </c>
      <c r="C318" s="48" t="s">
        <v>333</v>
      </c>
      <c r="D318" s="71">
        <v>230.01999999999998</v>
      </c>
      <c r="E318" s="72">
        <v>0</v>
      </c>
      <c r="F318" s="72">
        <v>2.4</v>
      </c>
      <c r="G318" s="72">
        <f t="shared" si="20"/>
        <v>232.42</v>
      </c>
      <c r="H318" s="73">
        <v>253.262</v>
      </c>
      <c r="I318" s="74">
        <f t="shared" si="21"/>
        <v>23.242000000000019</v>
      </c>
      <c r="J318" s="75">
        <v>3.6</v>
      </c>
      <c r="K318" s="76">
        <v>0</v>
      </c>
      <c r="L318" s="77">
        <v>4.4800000000000004</v>
      </c>
      <c r="M318" s="78">
        <f t="shared" si="22"/>
        <v>261.34200000000004</v>
      </c>
      <c r="N318" s="81">
        <v>0</v>
      </c>
      <c r="O318" s="79">
        <v>5.4</v>
      </c>
      <c r="P318" s="79">
        <f t="shared" si="23"/>
        <v>266.74200000000002</v>
      </c>
      <c r="Q318" s="58" t="s">
        <v>339</v>
      </c>
      <c r="R318" s="59">
        <v>3</v>
      </c>
      <c r="S318" s="60">
        <v>5.4</v>
      </c>
      <c r="T318" s="61" t="s">
        <v>339</v>
      </c>
      <c r="U318" s="61" t="s">
        <v>335</v>
      </c>
      <c r="V318" s="61" t="s">
        <v>335</v>
      </c>
      <c r="W318" s="61" t="s">
        <v>335</v>
      </c>
      <c r="X318" s="61" t="s">
        <v>339</v>
      </c>
      <c r="Y318" s="61">
        <v>3</v>
      </c>
      <c r="Z318" s="62">
        <v>0</v>
      </c>
      <c r="AA318" s="63" t="s">
        <v>339</v>
      </c>
      <c r="AB318" s="64">
        <v>3.7323425E-2</v>
      </c>
      <c r="AC318" s="64" t="s">
        <v>335</v>
      </c>
      <c r="AD318" s="65">
        <v>0.16238270000000002</v>
      </c>
      <c r="AE318" s="65" t="s">
        <v>335</v>
      </c>
      <c r="AF318" s="66">
        <v>9.2831549999999985E-2</v>
      </c>
      <c r="AG318" s="66" t="s">
        <v>335</v>
      </c>
      <c r="AH318" s="67">
        <v>1</v>
      </c>
      <c r="AI318" s="68" t="s">
        <v>339</v>
      </c>
      <c r="AJ318" s="69">
        <v>5.6778899999999997E-3</v>
      </c>
      <c r="AK318" s="69" t="s">
        <v>339</v>
      </c>
      <c r="AL318" s="70" t="s">
        <v>340</v>
      </c>
      <c r="AM318" s="70" t="s">
        <v>335</v>
      </c>
    </row>
    <row r="319" spans="1:41" ht="18.75" customHeight="1" thickBot="1" x14ac:dyDescent="0.45">
      <c r="A319" s="47" t="s">
        <v>246</v>
      </c>
      <c r="B319" s="38">
        <v>450570</v>
      </c>
      <c r="C319" s="48" t="s">
        <v>333</v>
      </c>
      <c r="D319" s="71">
        <v>199.53</v>
      </c>
      <c r="E319" s="72">
        <v>13.67</v>
      </c>
      <c r="F319" s="72">
        <v>2.4</v>
      </c>
      <c r="G319" s="72">
        <f t="shared" si="20"/>
        <v>215.6</v>
      </c>
      <c r="H319" s="73">
        <v>221.09000000000003</v>
      </c>
      <c r="I319" s="74">
        <f t="shared" si="21"/>
        <v>21.560000000000031</v>
      </c>
      <c r="J319" s="75">
        <v>3.6</v>
      </c>
      <c r="K319" s="76">
        <v>0</v>
      </c>
      <c r="L319" s="77">
        <v>4.4800000000000004</v>
      </c>
      <c r="M319" s="78">
        <f t="shared" si="22"/>
        <v>229.17000000000002</v>
      </c>
      <c r="N319" s="78">
        <v>13.67</v>
      </c>
      <c r="O319" s="79">
        <v>5.4</v>
      </c>
      <c r="P319" s="79">
        <f t="shared" si="23"/>
        <v>248.24</v>
      </c>
      <c r="Q319" s="58" t="s">
        <v>339</v>
      </c>
      <c r="R319" s="59">
        <v>3</v>
      </c>
      <c r="S319" s="60">
        <v>5.4</v>
      </c>
      <c r="T319" s="61" t="s">
        <v>339</v>
      </c>
      <c r="U319" s="61" t="s">
        <v>335</v>
      </c>
      <c r="V319" s="61" t="s">
        <v>335</v>
      </c>
      <c r="W319" s="61" t="s">
        <v>335</v>
      </c>
      <c r="X319" s="61" t="s">
        <v>339</v>
      </c>
      <c r="Y319" s="61">
        <v>3</v>
      </c>
      <c r="Z319" s="62">
        <v>0</v>
      </c>
      <c r="AA319" s="63" t="s">
        <v>339</v>
      </c>
      <c r="AB319" s="64">
        <v>5.0869125000000001E-2</v>
      </c>
      <c r="AC319" s="64" t="s">
        <v>335</v>
      </c>
      <c r="AD319" s="65">
        <v>1.0752699999999999E-2</v>
      </c>
      <c r="AE319" s="65" t="s">
        <v>339</v>
      </c>
      <c r="AF319" s="66">
        <v>0.1045653</v>
      </c>
      <c r="AG319" s="66" t="s">
        <v>335</v>
      </c>
      <c r="AH319" s="67">
        <v>0.96059431500000003</v>
      </c>
      <c r="AI319" s="68" t="s">
        <v>335</v>
      </c>
      <c r="AJ319" s="69">
        <v>1.6985730000000001E-2</v>
      </c>
      <c r="AK319" s="69" t="s">
        <v>335</v>
      </c>
      <c r="AL319" s="70">
        <v>0.78</v>
      </c>
      <c r="AM319" s="70" t="s">
        <v>339</v>
      </c>
    </row>
    <row r="320" spans="1:41" ht="18.75" customHeight="1" thickBot="1" x14ac:dyDescent="0.45">
      <c r="A320" s="47" t="s">
        <v>273</v>
      </c>
      <c r="B320" s="38">
        <v>631621</v>
      </c>
      <c r="C320" s="48" t="s">
        <v>333</v>
      </c>
      <c r="D320" s="71">
        <v>221.76</v>
      </c>
      <c r="E320" s="72">
        <v>0</v>
      </c>
      <c r="F320" s="72">
        <v>0</v>
      </c>
      <c r="G320" s="72">
        <f t="shared" si="20"/>
        <v>221.76</v>
      </c>
      <c r="H320" s="73">
        <v>243.93600000000001</v>
      </c>
      <c r="I320" s="74">
        <f t="shared" si="21"/>
        <v>22.176000000000016</v>
      </c>
      <c r="J320" s="75">
        <v>3.6</v>
      </c>
      <c r="K320" s="76">
        <v>0</v>
      </c>
      <c r="L320" s="77">
        <v>4.4800000000000004</v>
      </c>
      <c r="M320" s="78">
        <f t="shared" si="22"/>
        <v>252.01599999999999</v>
      </c>
      <c r="N320" s="81">
        <v>0</v>
      </c>
      <c r="O320" s="79">
        <v>0</v>
      </c>
      <c r="P320" s="79">
        <f t="shared" si="23"/>
        <v>252.01599999999999</v>
      </c>
      <c r="Q320" s="58" t="s">
        <v>339</v>
      </c>
      <c r="R320" s="59">
        <v>0</v>
      </c>
      <c r="S320" s="60">
        <v>0</v>
      </c>
      <c r="T320" s="61" t="s">
        <v>339</v>
      </c>
      <c r="U320" s="61" t="s">
        <v>335</v>
      </c>
      <c r="V320" s="61" t="s">
        <v>335</v>
      </c>
      <c r="W320" s="61" t="s">
        <v>335</v>
      </c>
      <c r="X320" s="61" t="s">
        <v>339</v>
      </c>
      <c r="Y320" s="61">
        <v>0</v>
      </c>
      <c r="Z320" s="62" t="s">
        <v>356</v>
      </c>
      <c r="AA320" s="63" t="s">
        <v>356</v>
      </c>
      <c r="AB320" s="64" t="s">
        <v>356</v>
      </c>
      <c r="AC320" s="64" t="s">
        <v>356</v>
      </c>
      <c r="AD320" s="65" t="s">
        <v>356</v>
      </c>
      <c r="AE320" s="65" t="s">
        <v>356</v>
      </c>
      <c r="AF320" s="66" t="s">
        <v>356</v>
      </c>
      <c r="AG320" s="66" t="s">
        <v>356</v>
      </c>
      <c r="AH320" s="67" t="s">
        <v>356</v>
      </c>
      <c r="AI320" s="68" t="s">
        <v>356</v>
      </c>
      <c r="AJ320" s="69" t="s">
        <v>356</v>
      </c>
      <c r="AK320" s="69" t="s">
        <v>356</v>
      </c>
      <c r="AL320" s="70" t="s">
        <v>340</v>
      </c>
      <c r="AM320" s="70" t="s">
        <v>335</v>
      </c>
    </row>
    <row r="321" spans="1:39" ht="18.75" customHeight="1" thickBot="1" x14ac:dyDescent="0.45">
      <c r="A321" s="47" t="s">
        <v>182</v>
      </c>
      <c r="B321" s="38">
        <v>4463307</v>
      </c>
      <c r="C321" s="48" t="s">
        <v>333</v>
      </c>
      <c r="D321" s="71">
        <v>220.91</v>
      </c>
      <c r="E321" s="72">
        <v>13.67</v>
      </c>
      <c r="F321" s="72">
        <v>1.8</v>
      </c>
      <c r="G321" s="72">
        <f t="shared" si="20"/>
        <v>236.38</v>
      </c>
      <c r="H321" s="73">
        <v>244.548</v>
      </c>
      <c r="I321" s="74">
        <f t="shared" si="21"/>
        <v>23.638000000000005</v>
      </c>
      <c r="J321" s="75">
        <v>3.6</v>
      </c>
      <c r="K321" s="76">
        <v>0</v>
      </c>
      <c r="L321" s="77">
        <v>4.4800000000000004</v>
      </c>
      <c r="M321" s="78">
        <f t="shared" si="22"/>
        <v>252.62799999999999</v>
      </c>
      <c r="N321" s="78">
        <v>13.67</v>
      </c>
      <c r="O321" s="79">
        <v>10.8</v>
      </c>
      <c r="P321" s="79">
        <f t="shared" si="23"/>
        <v>277.09800000000001</v>
      </c>
      <c r="Q321" s="58" t="s">
        <v>339</v>
      </c>
      <c r="R321" s="59">
        <v>6</v>
      </c>
      <c r="S321" s="60">
        <v>10.8</v>
      </c>
      <c r="T321" s="61" t="s">
        <v>339</v>
      </c>
      <c r="U321" s="61" t="s">
        <v>335</v>
      </c>
      <c r="V321" s="61" t="s">
        <v>335</v>
      </c>
      <c r="W321" s="61" t="s">
        <v>335</v>
      </c>
      <c r="X321" s="61" t="s">
        <v>339</v>
      </c>
      <c r="Y321" s="61">
        <v>6</v>
      </c>
      <c r="Z321" s="62">
        <v>0</v>
      </c>
      <c r="AA321" s="63" t="s">
        <v>339</v>
      </c>
      <c r="AB321" s="64">
        <v>8.3333250000000008E-3</v>
      </c>
      <c r="AC321" s="64" t="s">
        <v>339</v>
      </c>
      <c r="AD321" s="65">
        <v>5.8187000000000003E-2</v>
      </c>
      <c r="AE321" s="65" t="s">
        <v>339</v>
      </c>
      <c r="AF321" s="66">
        <v>4.2528749999999997E-2</v>
      </c>
      <c r="AG321" s="66" t="s">
        <v>339</v>
      </c>
      <c r="AH321" s="67">
        <v>1</v>
      </c>
      <c r="AI321" s="68" t="s">
        <v>339</v>
      </c>
      <c r="AJ321" s="69">
        <v>1.2003349999999999E-2</v>
      </c>
      <c r="AK321" s="69" t="s">
        <v>339</v>
      </c>
      <c r="AL321" s="70" t="s">
        <v>340</v>
      </c>
      <c r="AM321" s="70" t="s">
        <v>335</v>
      </c>
    </row>
    <row r="322" spans="1:39" ht="18.75" customHeight="1" thickBot="1" x14ac:dyDescent="0.45">
      <c r="A322" s="47" t="s">
        <v>183</v>
      </c>
      <c r="B322" s="38">
        <v>4464605</v>
      </c>
      <c r="C322" s="48" t="s">
        <v>333</v>
      </c>
      <c r="D322" s="71">
        <v>203.56</v>
      </c>
      <c r="E322" s="72">
        <v>13.67</v>
      </c>
      <c r="F322" s="72">
        <v>1.2</v>
      </c>
      <c r="G322" s="72">
        <f t="shared" si="20"/>
        <v>218.42999999999998</v>
      </c>
      <c r="H322" s="73">
        <v>225.40300000000002</v>
      </c>
      <c r="I322" s="74">
        <f t="shared" si="21"/>
        <v>21.843000000000018</v>
      </c>
      <c r="J322" s="75">
        <v>3.6</v>
      </c>
      <c r="K322" s="76">
        <v>0</v>
      </c>
      <c r="L322" s="77">
        <v>4.4800000000000004</v>
      </c>
      <c r="M322" s="78">
        <f t="shared" si="22"/>
        <v>233.483</v>
      </c>
      <c r="N322" s="78">
        <v>13.67</v>
      </c>
      <c r="O322" s="79">
        <v>9</v>
      </c>
      <c r="P322" s="79">
        <f t="shared" si="23"/>
        <v>256.15300000000002</v>
      </c>
      <c r="Q322" s="58" t="s">
        <v>339</v>
      </c>
      <c r="R322" s="59">
        <v>5</v>
      </c>
      <c r="S322" s="60">
        <v>9</v>
      </c>
      <c r="T322" s="61" t="s">
        <v>339</v>
      </c>
      <c r="U322" s="61" t="s">
        <v>335</v>
      </c>
      <c r="V322" s="61" t="s">
        <v>335</v>
      </c>
      <c r="W322" s="61" t="s">
        <v>335</v>
      </c>
      <c r="X322" s="61" t="s">
        <v>339</v>
      </c>
      <c r="Y322" s="61">
        <v>5</v>
      </c>
      <c r="Z322" s="62">
        <v>0</v>
      </c>
      <c r="AA322" s="63" t="s">
        <v>339</v>
      </c>
      <c r="AB322" s="64">
        <v>2.1493825000000001E-2</v>
      </c>
      <c r="AC322" s="64" t="s">
        <v>339</v>
      </c>
      <c r="AD322" s="65">
        <v>0.14226182500000001</v>
      </c>
      <c r="AE322" s="65" t="s">
        <v>335</v>
      </c>
      <c r="AF322" s="66">
        <v>9.7613024999999992E-2</v>
      </c>
      <c r="AG322" s="66" t="s">
        <v>335</v>
      </c>
      <c r="AH322" s="67">
        <v>0.9973822</v>
      </c>
      <c r="AI322" s="68" t="s">
        <v>339</v>
      </c>
      <c r="AJ322" s="69">
        <v>1.200712E-2</v>
      </c>
      <c r="AK322" s="69" t="s">
        <v>339</v>
      </c>
      <c r="AL322" s="70">
        <v>0.81</v>
      </c>
      <c r="AM322" s="70" t="s">
        <v>339</v>
      </c>
    </row>
    <row r="323" spans="1:39" ht="18.75" customHeight="1" thickBot="1" x14ac:dyDescent="0.45">
      <c r="A323" s="211" t="s">
        <v>263</v>
      </c>
      <c r="B323" s="210">
        <v>875872</v>
      </c>
      <c r="C323" s="107" t="s">
        <v>333</v>
      </c>
      <c r="D323" s="108">
        <v>196.83</v>
      </c>
      <c r="E323" s="109">
        <v>13.67</v>
      </c>
      <c r="F323" s="109">
        <v>3</v>
      </c>
      <c r="G323" s="109">
        <f t="shared" si="20"/>
        <v>213.5</v>
      </c>
      <c r="H323" s="110">
        <v>218.18000000000004</v>
      </c>
      <c r="I323" s="111">
        <f t="shared" si="21"/>
        <v>21.350000000000023</v>
      </c>
      <c r="J323" s="112">
        <v>3.6</v>
      </c>
      <c r="K323" s="113">
        <v>0</v>
      </c>
      <c r="L323" s="114">
        <v>4.4800000000000004</v>
      </c>
      <c r="M323" s="115">
        <f t="shared" si="22"/>
        <v>226.26000000000002</v>
      </c>
      <c r="N323" s="115">
        <v>13.67</v>
      </c>
      <c r="O323" s="116">
        <v>5.4</v>
      </c>
      <c r="P323" s="116">
        <f t="shared" si="23"/>
        <v>245.33</v>
      </c>
      <c r="Q323" s="58" t="s">
        <v>339</v>
      </c>
      <c r="R323" s="59">
        <v>3</v>
      </c>
      <c r="S323" s="60">
        <v>5.4</v>
      </c>
      <c r="T323" s="61" t="s">
        <v>339</v>
      </c>
      <c r="U323" s="61" t="s">
        <v>335</v>
      </c>
      <c r="V323" s="61" t="s">
        <v>335</v>
      </c>
      <c r="W323" s="61" t="s">
        <v>335</v>
      </c>
      <c r="X323" s="61" t="s">
        <v>339</v>
      </c>
      <c r="Y323" s="61">
        <v>3</v>
      </c>
      <c r="Z323" s="62">
        <v>0</v>
      </c>
      <c r="AA323" s="63" t="s">
        <v>339</v>
      </c>
      <c r="AB323" s="64">
        <v>2.61353E-2</v>
      </c>
      <c r="AC323" s="64" t="s">
        <v>335</v>
      </c>
      <c r="AD323" s="65">
        <v>0.1076067</v>
      </c>
      <c r="AE323" s="65" t="s">
        <v>335</v>
      </c>
      <c r="AF323" s="66">
        <v>0.15334700000000001</v>
      </c>
      <c r="AG323" s="66" t="s">
        <v>335</v>
      </c>
      <c r="AH323" s="67">
        <v>0.97974338499999991</v>
      </c>
      <c r="AI323" s="68" t="s">
        <v>339</v>
      </c>
      <c r="AJ323" s="69">
        <v>2.2822930000000002E-2</v>
      </c>
      <c r="AK323" s="69" t="s">
        <v>335</v>
      </c>
      <c r="AL323" s="70">
        <v>0.9</v>
      </c>
      <c r="AM323" s="70" t="s">
        <v>339</v>
      </c>
    </row>
    <row r="324" spans="1:39" ht="18.75" customHeight="1" thickBot="1" x14ac:dyDescent="0.45">
      <c r="A324" s="117" t="s">
        <v>184</v>
      </c>
      <c r="B324" s="118"/>
      <c r="C324" s="119"/>
      <c r="D324" s="119"/>
      <c r="E324" s="120"/>
      <c r="F324" s="120"/>
      <c r="G324" s="120"/>
      <c r="H324" s="121"/>
      <c r="I324" s="122"/>
      <c r="J324" s="123"/>
      <c r="K324" s="124"/>
      <c r="L324" s="124"/>
      <c r="M324" s="124"/>
      <c r="N324" s="125"/>
      <c r="O324" s="125"/>
      <c r="P324" s="125"/>
      <c r="Q324" s="125"/>
      <c r="R324" s="125"/>
      <c r="S324" s="126"/>
      <c r="T324" s="126"/>
      <c r="U324" s="126"/>
      <c r="V324" s="126"/>
      <c r="W324" s="126"/>
      <c r="X324" s="126"/>
      <c r="Y324" s="126"/>
      <c r="Z324" s="127"/>
      <c r="AA324" s="126"/>
      <c r="AB324" s="127"/>
      <c r="AC324" s="127"/>
      <c r="AD324" s="127"/>
      <c r="AE324" s="127"/>
      <c r="AF324" s="127"/>
      <c r="AG324" s="127"/>
      <c r="AH324" s="127"/>
      <c r="AI324" s="128"/>
      <c r="AJ324" s="127"/>
      <c r="AK324" s="127"/>
      <c r="AL324" s="127"/>
      <c r="AM324" s="127"/>
    </row>
    <row r="325" spans="1:39" ht="18.75" customHeight="1" thickBot="1" x14ac:dyDescent="0.45">
      <c r="A325" s="129" t="s">
        <v>185</v>
      </c>
      <c r="B325" s="130">
        <v>486639</v>
      </c>
      <c r="C325" s="131" t="s">
        <v>184</v>
      </c>
      <c r="D325" s="132">
        <v>584.1</v>
      </c>
      <c r="E325" s="50">
        <v>13.67</v>
      </c>
      <c r="F325" s="50">
        <v>2.4</v>
      </c>
      <c r="G325" s="50">
        <f t="shared" ref="G325:G348" si="24">SUM(D325:F325)</f>
        <v>600.16999999999996</v>
      </c>
      <c r="H325" s="51">
        <v>644.11700000000008</v>
      </c>
      <c r="I325" s="52">
        <f t="shared" ref="I325:I348" si="25">(H325-D325)</f>
        <v>60.017000000000053</v>
      </c>
      <c r="J325" s="53">
        <v>3.6</v>
      </c>
      <c r="K325" s="54">
        <f t="shared" ref="K325:K348" si="26">(D325+I325+J325)*0.05</f>
        <v>32.385850000000005</v>
      </c>
      <c r="L325" s="55">
        <v>4.4800000000000004</v>
      </c>
      <c r="M325" s="56">
        <f t="shared" ref="M325:M348" si="27">IF(D325+I325+J325+K325+L325&lt;450,450,D325+I325+J325+K325+L325)</f>
        <v>684.58285000000012</v>
      </c>
      <c r="N325" s="56">
        <v>13.67</v>
      </c>
      <c r="O325" s="57">
        <v>0</v>
      </c>
      <c r="P325" s="57">
        <f t="shared" ref="P325:P358" si="28">SUM(M325:O325)</f>
        <v>698.25285000000008</v>
      </c>
      <c r="Q325" s="58" t="s">
        <v>335</v>
      </c>
      <c r="R325" s="59" t="s">
        <v>349</v>
      </c>
      <c r="S325" s="60">
        <v>0</v>
      </c>
      <c r="T325" s="61" t="s">
        <v>339</v>
      </c>
      <c r="U325" s="61" t="s">
        <v>335</v>
      </c>
      <c r="V325" s="61" t="s">
        <v>339</v>
      </c>
      <c r="W325" s="61" t="s">
        <v>335</v>
      </c>
      <c r="X325" s="61" t="s">
        <v>335</v>
      </c>
      <c r="Y325" s="61" t="s">
        <v>349</v>
      </c>
      <c r="Z325" s="62">
        <v>0</v>
      </c>
      <c r="AA325" s="63" t="s">
        <v>339</v>
      </c>
      <c r="AB325" s="64">
        <v>1.159025E-2</v>
      </c>
      <c r="AC325" s="64" t="s">
        <v>339</v>
      </c>
      <c r="AD325" s="65">
        <v>0.1005891</v>
      </c>
      <c r="AE325" s="65" t="s">
        <v>339</v>
      </c>
      <c r="AF325" s="66">
        <v>0.25463195</v>
      </c>
      <c r="AG325" s="66" t="s">
        <v>335</v>
      </c>
      <c r="AH325" s="67">
        <v>0.99324324499999994</v>
      </c>
      <c r="AI325" s="68" t="s">
        <v>339</v>
      </c>
      <c r="AJ325" s="69">
        <v>2.380113E-2</v>
      </c>
      <c r="AK325" s="69" t="s">
        <v>335</v>
      </c>
      <c r="AL325" s="70" t="s">
        <v>340</v>
      </c>
      <c r="AM325" s="70" t="s">
        <v>335</v>
      </c>
    </row>
    <row r="326" spans="1:39" ht="18.75" customHeight="1" thickBot="1" x14ac:dyDescent="0.45">
      <c r="A326" s="47" t="s">
        <v>220</v>
      </c>
      <c r="B326" s="38">
        <v>605191</v>
      </c>
      <c r="C326" s="133" t="s">
        <v>184</v>
      </c>
      <c r="D326" s="134">
        <v>626.43999999999994</v>
      </c>
      <c r="E326" s="72">
        <v>13.67</v>
      </c>
      <c r="F326" s="72">
        <v>2.4</v>
      </c>
      <c r="G326" s="72">
        <f t="shared" si="24"/>
        <v>642.50999999999988</v>
      </c>
      <c r="H326" s="73">
        <v>690.69099999999992</v>
      </c>
      <c r="I326" s="74">
        <f t="shared" si="25"/>
        <v>64.250999999999976</v>
      </c>
      <c r="J326" s="75">
        <v>3.6</v>
      </c>
      <c r="K326" s="76">
        <f t="shared" si="26"/>
        <v>34.714549999999996</v>
      </c>
      <c r="L326" s="77">
        <v>4.4800000000000004</v>
      </c>
      <c r="M326" s="78">
        <f t="shared" si="27"/>
        <v>733.48554999999999</v>
      </c>
      <c r="N326" s="78">
        <v>13.67</v>
      </c>
      <c r="O326" s="79">
        <v>7.2</v>
      </c>
      <c r="P326" s="79">
        <f t="shared" si="28"/>
        <v>754.35554999999999</v>
      </c>
      <c r="Q326" s="58" t="s">
        <v>339</v>
      </c>
      <c r="R326" s="59">
        <v>4</v>
      </c>
      <c r="S326" s="60">
        <v>7.2</v>
      </c>
      <c r="T326" s="61" t="s">
        <v>339</v>
      </c>
      <c r="U326" s="61" t="s">
        <v>335</v>
      </c>
      <c r="V326" s="61" t="s">
        <v>335</v>
      </c>
      <c r="W326" s="61" t="s">
        <v>335</v>
      </c>
      <c r="X326" s="61" t="s">
        <v>339</v>
      </c>
      <c r="Y326" s="61">
        <v>4</v>
      </c>
      <c r="Z326" s="62">
        <v>0</v>
      </c>
      <c r="AA326" s="63" t="s">
        <v>339</v>
      </c>
      <c r="AB326" s="64">
        <v>0</v>
      </c>
      <c r="AC326" s="64" t="s">
        <v>339</v>
      </c>
      <c r="AD326" s="65">
        <v>9.6496499999999999E-2</v>
      </c>
      <c r="AE326" s="65" t="s">
        <v>339</v>
      </c>
      <c r="AF326" s="66">
        <v>0.13430262500000001</v>
      </c>
      <c r="AG326" s="66" t="s">
        <v>335</v>
      </c>
      <c r="AH326" s="67">
        <v>0.91713273500000003</v>
      </c>
      <c r="AI326" s="68" t="s">
        <v>335</v>
      </c>
      <c r="AJ326" s="69">
        <v>3.1838560000000002E-2</v>
      </c>
      <c r="AK326" s="69" t="s">
        <v>335</v>
      </c>
      <c r="AL326" s="70">
        <v>0.85</v>
      </c>
      <c r="AM326" s="70" t="s">
        <v>339</v>
      </c>
    </row>
    <row r="327" spans="1:39" ht="18.75" customHeight="1" thickBot="1" x14ac:dyDescent="0.45">
      <c r="A327" s="47" t="s">
        <v>186</v>
      </c>
      <c r="B327" s="38">
        <v>6799311</v>
      </c>
      <c r="C327" s="133" t="s">
        <v>184</v>
      </c>
      <c r="D327" s="134">
        <v>709.78999999999985</v>
      </c>
      <c r="E327" s="72">
        <v>13.67</v>
      </c>
      <c r="F327" s="72">
        <v>1.7999999999999998</v>
      </c>
      <c r="G327" s="72">
        <f t="shared" si="24"/>
        <v>725.25999999999976</v>
      </c>
      <c r="H327" s="135">
        <v>782.31599999999992</v>
      </c>
      <c r="I327" s="74">
        <f t="shared" si="25"/>
        <v>72.526000000000067</v>
      </c>
      <c r="J327" s="75">
        <v>3.6</v>
      </c>
      <c r="K327" s="76">
        <f t="shared" si="26"/>
        <v>39.2958</v>
      </c>
      <c r="L327" s="77">
        <v>4.4800000000000004</v>
      </c>
      <c r="M327" s="78">
        <f t="shared" si="27"/>
        <v>829.69179999999994</v>
      </c>
      <c r="N327" s="78">
        <v>13.67</v>
      </c>
      <c r="O327" s="79">
        <v>0</v>
      </c>
      <c r="P327" s="79">
        <f t="shared" si="28"/>
        <v>843.3617999999999</v>
      </c>
      <c r="Q327" s="58" t="s">
        <v>335</v>
      </c>
      <c r="R327" s="59" t="s">
        <v>349</v>
      </c>
      <c r="S327" s="60">
        <v>0</v>
      </c>
      <c r="T327" s="61" t="s">
        <v>339</v>
      </c>
      <c r="U327" s="61" t="s">
        <v>335</v>
      </c>
      <c r="V327" s="61" t="s">
        <v>339</v>
      </c>
      <c r="W327" s="61" t="s">
        <v>335</v>
      </c>
      <c r="X327" s="61" t="s">
        <v>335</v>
      </c>
      <c r="Y327" s="61" t="s">
        <v>349</v>
      </c>
      <c r="Z327" s="62">
        <v>0</v>
      </c>
      <c r="AA327" s="63" t="s">
        <v>339</v>
      </c>
      <c r="AB327" s="64">
        <v>1.1928350000000001E-2</v>
      </c>
      <c r="AC327" s="64" t="s">
        <v>339</v>
      </c>
      <c r="AD327" s="65">
        <v>6.5387549999999989E-2</v>
      </c>
      <c r="AE327" s="65" t="s">
        <v>339</v>
      </c>
      <c r="AF327" s="66">
        <v>0.18473600000000001</v>
      </c>
      <c r="AG327" s="66" t="s">
        <v>335</v>
      </c>
      <c r="AH327" s="67">
        <v>0.99626865499999995</v>
      </c>
      <c r="AI327" s="68" t="s">
        <v>339</v>
      </c>
      <c r="AJ327" s="69">
        <v>2.8294830000000003E-2</v>
      </c>
      <c r="AK327" s="69" t="s">
        <v>335</v>
      </c>
      <c r="AL327" s="70">
        <v>0.98499999999999999</v>
      </c>
      <c r="AM327" s="70" t="s">
        <v>339</v>
      </c>
    </row>
    <row r="328" spans="1:39" ht="18.75" customHeight="1" thickBot="1" x14ac:dyDescent="0.45">
      <c r="A328" s="47" t="s">
        <v>300</v>
      </c>
      <c r="B328" s="38">
        <v>132349</v>
      </c>
      <c r="C328" s="133" t="s">
        <v>184</v>
      </c>
      <c r="D328" s="134">
        <v>714.06</v>
      </c>
      <c r="E328" s="72">
        <v>13.67</v>
      </c>
      <c r="F328" s="72">
        <v>1.2</v>
      </c>
      <c r="G328" s="72">
        <f t="shared" si="24"/>
        <v>728.93</v>
      </c>
      <c r="H328" s="73">
        <v>786.95299999999997</v>
      </c>
      <c r="I328" s="74">
        <f t="shared" si="25"/>
        <v>72.893000000000029</v>
      </c>
      <c r="J328" s="75">
        <v>3.6</v>
      </c>
      <c r="K328" s="76">
        <f t="shared" si="26"/>
        <v>39.527650000000001</v>
      </c>
      <c r="L328" s="77">
        <v>4.4800000000000004</v>
      </c>
      <c r="M328" s="78">
        <f t="shared" si="27"/>
        <v>834.56065000000001</v>
      </c>
      <c r="N328" s="78">
        <v>13.67</v>
      </c>
      <c r="O328" s="79">
        <v>7.2</v>
      </c>
      <c r="P328" s="79">
        <f t="shared" si="28"/>
        <v>855.43065000000001</v>
      </c>
      <c r="Q328" s="58" t="s">
        <v>339</v>
      </c>
      <c r="R328" s="59">
        <v>4</v>
      </c>
      <c r="S328" s="60">
        <v>7.2</v>
      </c>
      <c r="T328" s="61" t="s">
        <v>339</v>
      </c>
      <c r="U328" s="61" t="s">
        <v>335</v>
      </c>
      <c r="V328" s="61" t="s">
        <v>335</v>
      </c>
      <c r="W328" s="61" t="s">
        <v>335</v>
      </c>
      <c r="X328" s="61" t="s">
        <v>339</v>
      </c>
      <c r="Y328" s="61">
        <v>4</v>
      </c>
      <c r="Z328" s="62">
        <v>1.1363624999999999E-2</v>
      </c>
      <c r="AA328" s="63" t="s">
        <v>335</v>
      </c>
      <c r="AB328" s="64">
        <v>0</v>
      </c>
      <c r="AC328" s="64" t="s">
        <v>339</v>
      </c>
      <c r="AD328" s="65">
        <v>0.12412280000000001</v>
      </c>
      <c r="AE328" s="65" t="s">
        <v>335</v>
      </c>
      <c r="AF328" s="66">
        <v>8.8846149999999999E-2</v>
      </c>
      <c r="AG328" s="66" t="s">
        <v>335</v>
      </c>
      <c r="AH328" s="67">
        <v>0.99456521499999995</v>
      </c>
      <c r="AI328" s="68" t="s">
        <v>339</v>
      </c>
      <c r="AJ328" s="69">
        <v>1.036757E-2</v>
      </c>
      <c r="AK328" s="69" t="s">
        <v>339</v>
      </c>
      <c r="AL328" s="70">
        <v>0.98499999999999999</v>
      </c>
      <c r="AM328" s="70" t="s">
        <v>339</v>
      </c>
    </row>
    <row r="329" spans="1:39" ht="18.75" customHeight="1" thickBot="1" x14ac:dyDescent="0.45">
      <c r="A329" s="47" t="s">
        <v>29</v>
      </c>
      <c r="B329" s="136">
        <v>659771</v>
      </c>
      <c r="C329" s="133" t="s">
        <v>184</v>
      </c>
      <c r="D329" s="134">
        <v>630.32999999999993</v>
      </c>
      <c r="E329" s="72">
        <v>13.67</v>
      </c>
      <c r="F329" s="72">
        <v>3</v>
      </c>
      <c r="G329" s="72">
        <f t="shared" si="24"/>
        <v>646.99999999999989</v>
      </c>
      <c r="H329" s="73">
        <v>695.03</v>
      </c>
      <c r="I329" s="74">
        <f t="shared" si="25"/>
        <v>64.700000000000045</v>
      </c>
      <c r="J329" s="75">
        <v>3.6</v>
      </c>
      <c r="K329" s="76">
        <f t="shared" si="26"/>
        <v>34.9315</v>
      </c>
      <c r="L329" s="77">
        <v>4.4800000000000004</v>
      </c>
      <c r="M329" s="78">
        <f t="shared" si="27"/>
        <v>738.04150000000004</v>
      </c>
      <c r="N329" s="78">
        <v>13.67</v>
      </c>
      <c r="O329" s="79">
        <v>3.6</v>
      </c>
      <c r="P329" s="79">
        <f t="shared" si="28"/>
        <v>755.31150000000002</v>
      </c>
      <c r="Q329" s="58" t="s">
        <v>339</v>
      </c>
      <c r="R329" s="59">
        <v>2</v>
      </c>
      <c r="S329" s="60">
        <v>3.6</v>
      </c>
      <c r="T329" s="61" t="s">
        <v>339</v>
      </c>
      <c r="U329" s="61" t="s">
        <v>335</v>
      </c>
      <c r="V329" s="61" t="s">
        <v>335</v>
      </c>
      <c r="W329" s="61" t="s">
        <v>335</v>
      </c>
      <c r="X329" s="61" t="s">
        <v>339</v>
      </c>
      <c r="Y329" s="61">
        <v>2</v>
      </c>
      <c r="Z329" s="62">
        <v>0</v>
      </c>
      <c r="AA329" s="63" t="s">
        <v>339</v>
      </c>
      <c r="AB329" s="64">
        <v>2.6786249999999998E-2</v>
      </c>
      <c r="AC329" s="64" t="s">
        <v>335</v>
      </c>
      <c r="AD329" s="65">
        <v>0.13835565</v>
      </c>
      <c r="AE329" s="65" t="s">
        <v>335</v>
      </c>
      <c r="AF329" s="66">
        <v>7.8907699999999997E-2</v>
      </c>
      <c r="AG329" s="66" t="s">
        <v>339</v>
      </c>
      <c r="AH329" s="67">
        <v>0.97267276499999999</v>
      </c>
      <c r="AI329" s="68" t="s">
        <v>335</v>
      </c>
      <c r="AJ329" s="69">
        <v>2.360816E-2</v>
      </c>
      <c r="AK329" s="69" t="s">
        <v>335</v>
      </c>
      <c r="AL329" s="70" t="s">
        <v>340</v>
      </c>
      <c r="AM329" s="70" t="s">
        <v>335</v>
      </c>
    </row>
    <row r="330" spans="1:39" ht="18.75" customHeight="1" thickBot="1" x14ac:dyDescent="0.45">
      <c r="A330" s="137" t="s">
        <v>298</v>
      </c>
      <c r="B330" s="38">
        <v>4465415</v>
      </c>
      <c r="C330" s="133" t="s">
        <v>184</v>
      </c>
      <c r="D330" s="134">
        <v>757.18999999999994</v>
      </c>
      <c r="E330" s="72">
        <v>0</v>
      </c>
      <c r="F330" s="72">
        <v>2.4</v>
      </c>
      <c r="G330" s="72">
        <f t="shared" si="24"/>
        <v>759.58999999999992</v>
      </c>
      <c r="H330" s="73">
        <v>833.149</v>
      </c>
      <c r="I330" s="74">
        <f t="shared" si="25"/>
        <v>75.95900000000006</v>
      </c>
      <c r="J330" s="75">
        <v>3.6</v>
      </c>
      <c r="K330" s="76">
        <f t="shared" si="26"/>
        <v>41.837450000000004</v>
      </c>
      <c r="L330" s="77">
        <v>4.4800000000000004</v>
      </c>
      <c r="M330" s="78">
        <f t="shared" si="27"/>
        <v>883.06645000000003</v>
      </c>
      <c r="N330" s="81">
        <v>0</v>
      </c>
      <c r="O330" s="79">
        <v>0</v>
      </c>
      <c r="P330" s="79">
        <f t="shared" si="28"/>
        <v>883.06645000000003</v>
      </c>
      <c r="Q330" s="58" t="s">
        <v>335</v>
      </c>
      <c r="R330" s="59" t="s">
        <v>349</v>
      </c>
      <c r="S330" s="60">
        <v>0</v>
      </c>
      <c r="T330" s="61" t="s">
        <v>339</v>
      </c>
      <c r="U330" s="61" t="s">
        <v>335</v>
      </c>
      <c r="V330" s="61" t="s">
        <v>339</v>
      </c>
      <c r="W330" s="61" t="s">
        <v>335</v>
      </c>
      <c r="X330" s="61" t="s">
        <v>335</v>
      </c>
      <c r="Y330" s="61" t="s">
        <v>349</v>
      </c>
      <c r="Z330" s="62">
        <v>6.4767500000000001E-4</v>
      </c>
      <c r="AA330" s="63" t="s">
        <v>339</v>
      </c>
      <c r="AB330" s="64">
        <v>1.9462649999999998E-2</v>
      </c>
      <c r="AC330" s="64" t="s">
        <v>339</v>
      </c>
      <c r="AD330" s="65">
        <v>0.159354575</v>
      </c>
      <c r="AE330" s="65" t="s">
        <v>335</v>
      </c>
      <c r="AF330" s="66">
        <v>5.5228724999999999E-2</v>
      </c>
      <c r="AG330" s="66" t="s">
        <v>339</v>
      </c>
      <c r="AH330" s="67">
        <v>0.99239756999999995</v>
      </c>
      <c r="AI330" s="68" t="s">
        <v>339</v>
      </c>
      <c r="AJ330" s="69">
        <v>1.6622170000000002E-2</v>
      </c>
      <c r="AK330" s="69" t="s">
        <v>335</v>
      </c>
      <c r="AL330" s="70" t="s">
        <v>340</v>
      </c>
      <c r="AM330" s="70" t="s">
        <v>335</v>
      </c>
    </row>
    <row r="331" spans="1:39" ht="18.75" customHeight="1" thickBot="1" x14ac:dyDescent="0.45">
      <c r="A331" s="47" t="s">
        <v>187</v>
      </c>
      <c r="B331" s="38">
        <v>6400400</v>
      </c>
      <c r="C331" s="133" t="s">
        <v>184</v>
      </c>
      <c r="D331" s="134">
        <v>472.24</v>
      </c>
      <c r="E331" s="72">
        <v>0</v>
      </c>
      <c r="F331" s="72">
        <v>1.7999999999999998</v>
      </c>
      <c r="G331" s="72">
        <f t="shared" si="24"/>
        <v>474.04</v>
      </c>
      <c r="H331" s="73">
        <v>519.64400000000001</v>
      </c>
      <c r="I331" s="74">
        <f t="shared" si="25"/>
        <v>47.403999999999996</v>
      </c>
      <c r="J331" s="75">
        <v>3.6</v>
      </c>
      <c r="K331" s="76">
        <f t="shared" si="26"/>
        <v>26.162200000000002</v>
      </c>
      <c r="L331" s="77">
        <v>4.4800000000000004</v>
      </c>
      <c r="M331" s="78">
        <f t="shared" si="27"/>
        <v>553.88620000000003</v>
      </c>
      <c r="N331" s="81">
        <v>0</v>
      </c>
      <c r="O331" s="79">
        <v>0</v>
      </c>
      <c r="P331" s="79">
        <f t="shared" si="28"/>
        <v>553.88620000000003</v>
      </c>
      <c r="Q331" s="58" t="s">
        <v>335</v>
      </c>
      <c r="R331" s="59" t="s">
        <v>349</v>
      </c>
      <c r="S331" s="60">
        <v>0</v>
      </c>
      <c r="T331" s="61" t="s">
        <v>335</v>
      </c>
      <c r="U331" s="61" t="s">
        <v>335</v>
      </c>
      <c r="V331" s="61" t="s">
        <v>335</v>
      </c>
      <c r="W331" s="61" t="s">
        <v>335</v>
      </c>
      <c r="X331" s="61" t="s">
        <v>335</v>
      </c>
      <c r="Y331" s="61" t="s">
        <v>349</v>
      </c>
      <c r="Z331" s="62">
        <v>0</v>
      </c>
      <c r="AA331" s="63" t="s">
        <v>339</v>
      </c>
      <c r="AB331" s="64">
        <v>7.6923E-3</v>
      </c>
      <c r="AC331" s="64" t="s">
        <v>339</v>
      </c>
      <c r="AD331" s="65">
        <v>0.40034952500000004</v>
      </c>
      <c r="AE331" s="65" t="s">
        <v>335</v>
      </c>
      <c r="AF331" s="66">
        <v>4.2572449999999998E-2</v>
      </c>
      <c r="AG331" s="66" t="s">
        <v>339</v>
      </c>
      <c r="AH331" s="67">
        <v>0.976190475</v>
      </c>
      <c r="AI331" s="68" t="s">
        <v>335</v>
      </c>
      <c r="AJ331" s="69" t="s">
        <v>356</v>
      </c>
      <c r="AK331" s="69" t="s">
        <v>356</v>
      </c>
      <c r="AL331" s="70" t="s">
        <v>341</v>
      </c>
      <c r="AM331" s="70" t="s">
        <v>335</v>
      </c>
    </row>
    <row r="332" spans="1:39" ht="18.75" customHeight="1" thickBot="1" x14ac:dyDescent="0.45">
      <c r="A332" s="82" t="s">
        <v>290</v>
      </c>
      <c r="B332" s="38">
        <v>733318</v>
      </c>
      <c r="C332" s="133" t="s">
        <v>184</v>
      </c>
      <c r="D332" s="134">
        <v>626.13999999999987</v>
      </c>
      <c r="E332" s="72">
        <v>13.67</v>
      </c>
      <c r="F332" s="72">
        <v>1.7999999999999998</v>
      </c>
      <c r="G332" s="72">
        <f t="shared" si="24"/>
        <v>641.60999999999979</v>
      </c>
      <c r="H332" s="73">
        <v>690.30099999999993</v>
      </c>
      <c r="I332" s="74">
        <f t="shared" si="25"/>
        <v>64.161000000000058</v>
      </c>
      <c r="J332" s="75">
        <v>3.6</v>
      </c>
      <c r="K332" s="76">
        <f t="shared" si="26"/>
        <v>34.695050000000002</v>
      </c>
      <c r="L332" s="77">
        <v>4.4800000000000004</v>
      </c>
      <c r="M332" s="78">
        <f t="shared" si="27"/>
        <v>733.07605000000001</v>
      </c>
      <c r="N332" s="78">
        <v>13.67</v>
      </c>
      <c r="O332" s="79">
        <v>0</v>
      </c>
      <c r="P332" s="79">
        <f t="shared" si="28"/>
        <v>746.74604999999997</v>
      </c>
      <c r="Q332" s="58" t="s">
        <v>335</v>
      </c>
      <c r="R332" s="59" t="s">
        <v>349</v>
      </c>
      <c r="S332" s="60">
        <v>0</v>
      </c>
      <c r="T332" s="61" t="s">
        <v>339</v>
      </c>
      <c r="U332" s="61" t="s">
        <v>335</v>
      </c>
      <c r="V332" s="61" t="s">
        <v>339</v>
      </c>
      <c r="W332" s="61" t="s">
        <v>335</v>
      </c>
      <c r="X332" s="61" t="s">
        <v>335</v>
      </c>
      <c r="Y332" s="61" t="s">
        <v>349</v>
      </c>
      <c r="Z332" s="62">
        <v>0</v>
      </c>
      <c r="AA332" s="63" t="s">
        <v>339</v>
      </c>
      <c r="AB332" s="64">
        <v>1.7082424999999998E-2</v>
      </c>
      <c r="AC332" s="64" t="s">
        <v>339</v>
      </c>
      <c r="AD332" s="65">
        <v>0.10233250000000002</v>
      </c>
      <c r="AE332" s="65" t="s">
        <v>339</v>
      </c>
      <c r="AF332" s="66">
        <v>0.2139025</v>
      </c>
      <c r="AG332" s="66" t="s">
        <v>335</v>
      </c>
      <c r="AH332" s="67">
        <v>0.91422413999999996</v>
      </c>
      <c r="AI332" s="68" t="s">
        <v>335</v>
      </c>
      <c r="AJ332" s="69">
        <v>1.7641210000000001E-2</v>
      </c>
      <c r="AK332" s="69" t="s">
        <v>335</v>
      </c>
      <c r="AL332" s="70">
        <v>0.82</v>
      </c>
      <c r="AM332" s="70" t="s">
        <v>339</v>
      </c>
    </row>
    <row r="333" spans="1:39" ht="18.75" customHeight="1" thickBot="1" x14ac:dyDescent="0.45">
      <c r="A333" s="47" t="s">
        <v>188</v>
      </c>
      <c r="B333" s="38">
        <v>4492005</v>
      </c>
      <c r="C333" s="133" t="s">
        <v>184</v>
      </c>
      <c r="D333" s="134">
        <v>589.38</v>
      </c>
      <c r="E333" s="72">
        <v>13.67</v>
      </c>
      <c r="F333" s="72">
        <v>2.4</v>
      </c>
      <c r="G333" s="72">
        <f t="shared" si="24"/>
        <v>605.44999999999993</v>
      </c>
      <c r="H333" s="73">
        <v>649.92500000000007</v>
      </c>
      <c r="I333" s="74">
        <f t="shared" si="25"/>
        <v>60.545000000000073</v>
      </c>
      <c r="J333" s="75">
        <v>3.6</v>
      </c>
      <c r="K333" s="76">
        <f t="shared" si="26"/>
        <v>32.676250000000003</v>
      </c>
      <c r="L333" s="77">
        <v>4.4800000000000004</v>
      </c>
      <c r="M333" s="78">
        <f t="shared" si="27"/>
        <v>690.68125000000009</v>
      </c>
      <c r="N333" s="78">
        <v>13.67</v>
      </c>
      <c r="O333" s="79">
        <v>9</v>
      </c>
      <c r="P333" s="79">
        <f t="shared" si="28"/>
        <v>713.35125000000005</v>
      </c>
      <c r="Q333" s="58" t="s">
        <v>339</v>
      </c>
      <c r="R333" s="59">
        <v>5</v>
      </c>
      <c r="S333" s="60">
        <v>9</v>
      </c>
      <c r="T333" s="61" t="s">
        <v>339</v>
      </c>
      <c r="U333" s="61" t="s">
        <v>335</v>
      </c>
      <c r="V333" s="61" t="s">
        <v>335</v>
      </c>
      <c r="W333" s="61" t="s">
        <v>335</v>
      </c>
      <c r="X333" s="61" t="s">
        <v>339</v>
      </c>
      <c r="Y333" s="61">
        <v>5</v>
      </c>
      <c r="Z333" s="62">
        <v>0</v>
      </c>
      <c r="AA333" s="63" t="s">
        <v>339</v>
      </c>
      <c r="AB333" s="64">
        <v>0</v>
      </c>
      <c r="AC333" s="64" t="s">
        <v>339</v>
      </c>
      <c r="AD333" s="65">
        <v>2.2504449999999999E-2</v>
      </c>
      <c r="AE333" s="65" t="s">
        <v>339</v>
      </c>
      <c r="AF333" s="66">
        <v>0.11050984999999999</v>
      </c>
      <c r="AG333" s="66" t="s">
        <v>335</v>
      </c>
      <c r="AH333" s="67">
        <v>1</v>
      </c>
      <c r="AI333" s="68" t="s">
        <v>339</v>
      </c>
      <c r="AJ333" s="69" t="s">
        <v>356</v>
      </c>
      <c r="AK333" s="69" t="s">
        <v>356</v>
      </c>
      <c r="AL333" s="70">
        <v>0.85</v>
      </c>
      <c r="AM333" s="70" t="s">
        <v>339</v>
      </c>
    </row>
    <row r="334" spans="1:39" ht="18.75" customHeight="1" thickBot="1" x14ac:dyDescent="0.45">
      <c r="A334" s="47" t="s">
        <v>189</v>
      </c>
      <c r="B334" s="48">
        <v>828424</v>
      </c>
      <c r="C334" s="133" t="s">
        <v>184</v>
      </c>
      <c r="D334" s="134">
        <v>860.18999999999994</v>
      </c>
      <c r="E334" s="72">
        <v>0</v>
      </c>
      <c r="F334" s="72">
        <v>3</v>
      </c>
      <c r="G334" s="72">
        <f t="shared" si="24"/>
        <v>863.18999999999994</v>
      </c>
      <c r="H334" s="73">
        <v>946.50900000000001</v>
      </c>
      <c r="I334" s="74">
        <f t="shared" si="25"/>
        <v>86.319000000000074</v>
      </c>
      <c r="J334" s="75">
        <v>3.6</v>
      </c>
      <c r="K334" s="76">
        <f t="shared" si="26"/>
        <v>47.505450000000003</v>
      </c>
      <c r="L334" s="77">
        <v>4.4800000000000004</v>
      </c>
      <c r="M334" s="78">
        <f t="shared" si="27"/>
        <v>1002.0944500000001</v>
      </c>
      <c r="N334" s="81">
        <v>0</v>
      </c>
      <c r="O334" s="79">
        <v>0</v>
      </c>
      <c r="P334" s="79">
        <f t="shared" si="28"/>
        <v>1002.0944500000001</v>
      </c>
      <c r="Q334" s="58" t="s">
        <v>335</v>
      </c>
      <c r="R334" s="59" t="s">
        <v>349</v>
      </c>
      <c r="S334" s="60">
        <v>0</v>
      </c>
      <c r="T334" s="61" t="s">
        <v>335</v>
      </c>
      <c r="U334" s="61" t="s">
        <v>335</v>
      </c>
      <c r="V334" s="61" t="s">
        <v>335</v>
      </c>
      <c r="W334" s="61" t="s">
        <v>335</v>
      </c>
      <c r="X334" s="61" t="s">
        <v>335</v>
      </c>
      <c r="Y334" s="61" t="s">
        <v>349</v>
      </c>
      <c r="Z334" s="62">
        <v>0</v>
      </c>
      <c r="AA334" s="63" t="s">
        <v>339</v>
      </c>
      <c r="AB334" s="64">
        <v>0</v>
      </c>
      <c r="AC334" s="64" t="s">
        <v>339</v>
      </c>
      <c r="AD334" s="65">
        <v>2.5187299999999999E-2</v>
      </c>
      <c r="AE334" s="65" t="s">
        <v>339</v>
      </c>
      <c r="AF334" s="66">
        <v>2.7784299999999998E-2</v>
      </c>
      <c r="AG334" s="66" t="s">
        <v>339</v>
      </c>
      <c r="AH334" s="67">
        <v>0.98717948499999997</v>
      </c>
      <c r="AI334" s="68" t="s">
        <v>339</v>
      </c>
      <c r="AJ334" s="69" t="s">
        <v>357</v>
      </c>
      <c r="AK334" s="69" t="s">
        <v>357</v>
      </c>
      <c r="AL334" s="70" t="s">
        <v>341</v>
      </c>
      <c r="AM334" s="70" t="s">
        <v>335</v>
      </c>
    </row>
    <row r="335" spans="1:39" ht="18.75" customHeight="1" thickBot="1" x14ac:dyDescent="0.45">
      <c r="A335" s="47" t="s">
        <v>190</v>
      </c>
      <c r="B335" s="48">
        <v>806757</v>
      </c>
      <c r="C335" s="133" t="s">
        <v>184</v>
      </c>
      <c r="D335" s="134">
        <v>793.11</v>
      </c>
      <c r="E335" s="72">
        <v>0</v>
      </c>
      <c r="F335" s="72">
        <v>2.4</v>
      </c>
      <c r="G335" s="72">
        <f t="shared" si="24"/>
        <v>795.51</v>
      </c>
      <c r="H335" s="73">
        <v>872.66100000000006</v>
      </c>
      <c r="I335" s="74">
        <f t="shared" si="25"/>
        <v>79.551000000000045</v>
      </c>
      <c r="J335" s="75">
        <v>3.6</v>
      </c>
      <c r="K335" s="76">
        <f t="shared" si="26"/>
        <v>43.813050000000004</v>
      </c>
      <c r="L335" s="77">
        <v>4.4800000000000004</v>
      </c>
      <c r="M335" s="78">
        <f t="shared" si="27"/>
        <v>924.55405000000007</v>
      </c>
      <c r="N335" s="81">
        <v>0</v>
      </c>
      <c r="O335" s="79">
        <v>0</v>
      </c>
      <c r="P335" s="79">
        <f t="shared" si="28"/>
        <v>924.55405000000007</v>
      </c>
      <c r="Q335" s="58" t="s">
        <v>335</v>
      </c>
      <c r="R335" s="59" t="s">
        <v>349</v>
      </c>
      <c r="S335" s="60">
        <v>0</v>
      </c>
      <c r="T335" s="61" t="s">
        <v>335</v>
      </c>
      <c r="U335" s="61" t="s">
        <v>335</v>
      </c>
      <c r="V335" s="61" t="s">
        <v>335</v>
      </c>
      <c r="W335" s="61" t="s">
        <v>335</v>
      </c>
      <c r="X335" s="61" t="s">
        <v>335</v>
      </c>
      <c r="Y335" s="61" t="s">
        <v>349</v>
      </c>
      <c r="Z335" s="62" t="s">
        <v>356</v>
      </c>
      <c r="AA335" s="63" t="s">
        <v>356</v>
      </c>
      <c r="AB335" s="64" t="s">
        <v>356</v>
      </c>
      <c r="AC335" s="64" t="s">
        <v>356</v>
      </c>
      <c r="AD335" s="65" t="s">
        <v>356</v>
      </c>
      <c r="AE335" s="65" t="s">
        <v>356</v>
      </c>
      <c r="AF335" s="66" t="s">
        <v>356</v>
      </c>
      <c r="AG335" s="66" t="s">
        <v>356</v>
      </c>
      <c r="AH335" s="67">
        <v>0.91666667000000002</v>
      </c>
      <c r="AI335" s="68" t="s">
        <v>335</v>
      </c>
      <c r="AJ335" s="69" t="s">
        <v>356</v>
      </c>
      <c r="AK335" s="69" t="s">
        <v>356</v>
      </c>
      <c r="AL335" s="70" t="s">
        <v>341</v>
      </c>
      <c r="AM335" s="70" t="s">
        <v>335</v>
      </c>
    </row>
    <row r="336" spans="1:39" s="5" customFormat="1" ht="18.75" customHeight="1" thickBot="1" x14ac:dyDescent="0.45">
      <c r="A336" s="47" t="s">
        <v>191</v>
      </c>
      <c r="B336" s="38">
        <v>4463510</v>
      </c>
      <c r="C336" s="133" t="s">
        <v>184</v>
      </c>
      <c r="D336" s="134">
        <v>434.76</v>
      </c>
      <c r="E336" s="72">
        <v>13.67</v>
      </c>
      <c r="F336" s="72">
        <v>2.4</v>
      </c>
      <c r="G336" s="72">
        <f t="shared" si="24"/>
        <v>450.83</v>
      </c>
      <c r="H336" s="73">
        <v>479.84300000000007</v>
      </c>
      <c r="I336" s="74">
        <f t="shared" si="25"/>
        <v>45.083000000000084</v>
      </c>
      <c r="J336" s="75">
        <v>3.6</v>
      </c>
      <c r="K336" s="76">
        <f t="shared" si="26"/>
        <v>24.172150000000006</v>
      </c>
      <c r="L336" s="77">
        <v>4.4800000000000004</v>
      </c>
      <c r="M336" s="78">
        <f t="shared" si="27"/>
        <v>512.0951500000001</v>
      </c>
      <c r="N336" s="78">
        <v>13.67</v>
      </c>
      <c r="O336" s="79">
        <v>7.2</v>
      </c>
      <c r="P336" s="79">
        <f t="shared" si="28"/>
        <v>532.96515000000011</v>
      </c>
      <c r="Q336" s="58" t="s">
        <v>339</v>
      </c>
      <c r="R336" s="59">
        <v>4</v>
      </c>
      <c r="S336" s="60">
        <v>7.2</v>
      </c>
      <c r="T336" s="61" t="s">
        <v>339</v>
      </c>
      <c r="U336" s="61" t="s">
        <v>335</v>
      </c>
      <c r="V336" s="61" t="s">
        <v>335</v>
      </c>
      <c r="W336" s="61" t="s">
        <v>335</v>
      </c>
      <c r="X336" s="61" t="s">
        <v>339</v>
      </c>
      <c r="Y336" s="61">
        <v>4</v>
      </c>
      <c r="Z336" s="62">
        <v>0</v>
      </c>
      <c r="AA336" s="63" t="s">
        <v>339</v>
      </c>
      <c r="AB336" s="64">
        <v>2.6387000000000001E-2</v>
      </c>
      <c r="AC336" s="64" t="s">
        <v>335</v>
      </c>
      <c r="AD336" s="65">
        <v>0.21477617499999999</v>
      </c>
      <c r="AE336" s="65" t="s">
        <v>335</v>
      </c>
      <c r="AF336" s="66">
        <v>9.4527125000000004E-2</v>
      </c>
      <c r="AG336" s="66" t="s">
        <v>335</v>
      </c>
      <c r="AH336" s="67">
        <v>0.98420352500000008</v>
      </c>
      <c r="AI336" s="68" t="s">
        <v>339</v>
      </c>
      <c r="AJ336" s="69">
        <v>2.722E-3</v>
      </c>
      <c r="AK336" s="69" t="s">
        <v>339</v>
      </c>
      <c r="AL336" s="70">
        <v>0.93500000000000005</v>
      </c>
      <c r="AM336" s="70" t="s">
        <v>339</v>
      </c>
    </row>
    <row r="337" spans="1:41" ht="18.75" customHeight="1" thickBot="1" x14ac:dyDescent="0.45">
      <c r="A337" s="47" t="s">
        <v>192</v>
      </c>
      <c r="B337" s="38">
        <v>6468217</v>
      </c>
      <c r="C337" s="133" t="s">
        <v>184</v>
      </c>
      <c r="D337" s="134">
        <v>647.76</v>
      </c>
      <c r="E337" s="72">
        <v>13.67</v>
      </c>
      <c r="F337" s="72">
        <v>1.2</v>
      </c>
      <c r="G337" s="72">
        <f t="shared" si="24"/>
        <v>662.63</v>
      </c>
      <c r="H337" s="73">
        <v>714.02300000000002</v>
      </c>
      <c r="I337" s="74">
        <f t="shared" si="25"/>
        <v>66.263000000000034</v>
      </c>
      <c r="J337" s="75">
        <v>3.6</v>
      </c>
      <c r="K337" s="76">
        <f t="shared" si="26"/>
        <v>35.881150000000005</v>
      </c>
      <c r="L337" s="77">
        <v>4.4800000000000004</v>
      </c>
      <c r="M337" s="78">
        <f t="shared" si="27"/>
        <v>757.98415000000011</v>
      </c>
      <c r="N337" s="78">
        <v>13.67</v>
      </c>
      <c r="O337" s="79">
        <v>0</v>
      </c>
      <c r="P337" s="79">
        <f t="shared" si="28"/>
        <v>771.65415000000007</v>
      </c>
      <c r="Q337" s="58" t="s">
        <v>335</v>
      </c>
      <c r="R337" s="59" t="s">
        <v>349</v>
      </c>
      <c r="S337" s="60">
        <v>0</v>
      </c>
      <c r="T337" s="61" t="s">
        <v>335</v>
      </c>
      <c r="U337" s="61" t="s">
        <v>335</v>
      </c>
      <c r="V337" s="61" t="s">
        <v>335</v>
      </c>
      <c r="W337" s="61" t="s">
        <v>335</v>
      </c>
      <c r="X337" s="61" t="s">
        <v>335</v>
      </c>
      <c r="Y337" s="61" t="s">
        <v>349</v>
      </c>
      <c r="Z337" s="62">
        <v>1.53125E-2</v>
      </c>
      <c r="AA337" s="63" t="s">
        <v>335</v>
      </c>
      <c r="AB337" s="64">
        <v>0</v>
      </c>
      <c r="AC337" s="64" t="s">
        <v>339</v>
      </c>
      <c r="AD337" s="65">
        <v>0.12001875000000001</v>
      </c>
      <c r="AE337" s="65" t="s">
        <v>335</v>
      </c>
      <c r="AF337" s="66">
        <v>0.12974207500000001</v>
      </c>
      <c r="AG337" s="66" t="s">
        <v>335</v>
      </c>
      <c r="AH337" s="67">
        <v>1</v>
      </c>
      <c r="AI337" s="68" t="s">
        <v>339</v>
      </c>
      <c r="AJ337" s="69">
        <v>1.6319699999999999E-2</v>
      </c>
      <c r="AK337" s="69" t="s">
        <v>335</v>
      </c>
      <c r="AL337" s="70" t="s">
        <v>341</v>
      </c>
      <c r="AM337" s="70" t="s">
        <v>335</v>
      </c>
      <c r="AO337" s="2"/>
    </row>
    <row r="338" spans="1:41" ht="18.75" customHeight="1" thickBot="1" x14ac:dyDescent="0.45">
      <c r="A338" s="47" t="s">
        <v>287</v>
      </c>
      <c r="B338" s="38">
        <v>643815</v>
      </c>
      <c r="C338" s="133" t="s">
        <v>184</v>
      </c>
      <c r="D338" s="134">
        <v>634.2299999999999</v>
      </c>
      <c r="E338" s="72">
        <v>13.67</v>
      </c>
      <c r="F338" s="72">
        <v>1.7999999999999998</v>
      </c>
      <c r="G338" s="72">
        <f t="shared" si="24"/>
        <v>649.69999999999982</v>
      </c>
      <c r="H338" s="73">
        <v>699.19999999999993</v>
      </c>
      <c r="I338" s="74">
        <f t="shared" si="25"/>
        <v>64.970000000000027</v>
      </c>
      <c r="J338" s="75">
        <v>3.6</v>
      </c>
      <c r="K338" s="76">
        <f t="shared" si="26"/>
        <v>35.14</v>
      </c>
      <c r="L338" s="77">
        <v>4.4800000000000004</v>
      </c>
      <c r="M338" s="78">
        <f t="shared" si="27"/>
        <v>742.42</v>
      </c>
      <c r="N338" s="78">
        <v>13.67</v>
      </c>
      <c r="O338" s="79">
        <v>3.6</v>
      </c>
      <c r="P338" s="79">
        <f t="shared" si="28"/>
        <v>759.68999999999994</v>
      </c>
      <c r="Q338" s="58" t="s">
        <v>339</v>
      </c>
      <c r="R338" s="59">
        <v>2</v>
      </c>
      <c r="S338" s="60">
        <v>3.6</v>
      </c>
      <c r="T338" s="61" t="s">
        <v>339</v>
      </c>
      <c r="U338" s="61" t="s">
        <v>335</v>
      </c>
      <c r="V338" s="61" t="s">
        <v>335</v>
      </c>
      <c r="W338" s="61" t="s">
        <v>335</v>
      </c>
      <c r="X338" s="61" t="s">
        <v>339</v>
      </c>
      <c r="Y338" s="61">
        <v>2</v>
      </c>
      <c r="Z338" s="62">
        <v>0</v>
      </c>
      <c r="AA338" s="63" t="s">
        <v>339</v>
      </c>
      <c r="AB338" s="64">
        <v>4.0134625000000007E-2</v>
      </c>
      <c r="AC338" s="64" t="s">
        <v>335</v>
      </c>
      <c r="AD338" s="65">
        <v>0.12892685000000001</v>
      </c>
      <c r="AE338" s="65" t="s">
        <v>335</v>
      </c>
      <c r="AF338" s="66">
        <v>0.145408175</v>
      </c>
      <c r="AG338" s="66" t="s">
        <v>335</v>
      </c>
      <c r="AH338" s="67">
        <v>0.96164772499999995</v>
      </c>
      <c r="AI338" s="68" t="s">
        <v>335</v>
      </c>
      <c r="AJ338" s="69">
        <v>1.9669820000000001E-2</v>
      </c>
      <c r="AK338" s="69" t="s">
        <v>335</v>
      </c>
      <c r="AL338" s="70">
        <v>0.79</v>
      </c>
      <c r="AM338" s="70" t="s">
        <v>339</v>
      </c>
      <c r="AO338" s="2"/>
    </row>
    <row r="339" spans="1:41" ht="18.75" customHeight="1" thickBot="1" x14ac:dyDescent="0.45">
      <c r="A339" s="47" t="s">
        <v>410</v>
      </c>
      <c r="B339" s="38">
        <v>862339</v>
      </c>
      <c r="C339" s="133" t="s">
        <v>184</v>
      </c>
      <c r="D339" s="134">
        <v>608.41</v>
      </c>
      <c r="E339" s="72">
        <v>13.67</v>
      </c>
      <c r="F339" s="72">
        <v>2.4</v>
      </c>
      <c r="G339" s="72">
        <f t="shared" si="24"/>
        <v>624.4799999999999</v>
      </c>
      <c r="H339" s="73">
        <v>670.85799999999995</v>
      </c>
      <c r="I339" s="74">
        <f t="shared" si="25"/>
        <v>62.447999999999979</v>
      </c>
      <c r="J339" s="75">
        <v>3.6</v>
      </c>
      <c r="K339" s="76">
        <f t="shared" si="26"/>
        <v>33.722900000000003</v>
      </c>
      <c r="L339" s="77">
        <v>4.4800000000000004</v>
      </c>
      <c r="M339" s="78">
        <f t="shared" si="27"/>
        <v>712.66089999999997</v>
      </c>
      <c r="N339" s="78">
        <v>0</v>
      </c>
      <c r="O339" s="79">
        <v>0</v>
      </c>
      <c r="P339" s="79">
        <f t="shared" si="28"/>
        <v>712.66089999999997</v>
      </c>
      <c r="Q339" s="58" t="s">
        <v>335</v>
      </c>
      <c r="R339" s="59" t="s">
        <v>349</v>
      </c>
      <c r="S339" s="60">
        <v>0</v>
      </c>
      <c r="T339" s="61" t="s">
        <v>339</v>
      </c>
      <c r="U339" s="61" t="s">
        <v>335</v>
      </c>
      <c r="V339" s="61" t="s">
        <v>339</v>
      </c>
      <c r="W339" s="61" t="s">
        <v>335</v>
      </c>
      <c r="X339" s="61" t="s">
        <v>335</v>
      </c>
      <c r="Y339" s="61" t="s">
        <v>349</v>
      </c>
      <c r="Z339" s="62">
        <v>0</v>
      </c>
      <c r="AA339" s="63" t="s">
        <v>339</v>
      </c>
      <c r="AB339" s="64">
        <v>1.7536224999999999E-2</v>
      </c>
      <c r="AC339" s="64" t="s">
        <v>339</v>
      </c>
      <c r="AD339" s="65">
        <v>0.1504209</v>
      </c>
      <c r="AE339" s="65" t="s">
        <v>335</v>
      </c>
      <c r="AF339" s="66">
        <v>0.170191225</v>
      </c>
      <c r="AG339" s="66" t="s">
        <v>335</v>
      </c>
      <c r="AH339" s="67">
        <v>0.98757764000000003</v>
      </c>
      <c r="AI339" s="68" t="s">
        <v>339</v>
      </c>
      <c r="AJ339" s="69">
        <v>1.7922029999999999E-2</v>
      </c>
      <c r="AK339" s="69" t="s">
        <v>335</v>
      </c>
      <c r="AL339" s="70">
        <v>0.77</v>
      </c>
      <c r="AM339" s="70" t="s">
        <v>339</v>
      </c>
      <c r="AO339" s="2"/>
    </row>
    <row r="340" spans="1:41" ht="18.75" customHeight="1" thickBot="1" x14ac:dyDescent="0.45">
      <c r="A340" s="47" t="s">
        <v>404</v>
      </c>
      <c r="B340" s="48">
        <v>811343</v>
      </c>
      <c r="C340" s="133" t="s">
        <v>184</v>
      </c>
      <c r="D340" s="134">
        <v>421.71</v>
      </c>
      <c r="E340" s="72">
        <v>13.67</v>
      </c>
      <c r="F340" s="72">
        <v>2.4</v>
      </c>
      <c r="G340" s="72">
        <f t="shared" si="24"/>
        <v>437.78</v>
      </c>
      <c r="H340" s="73">
        <v>465.48800000000006</v>
      </c>
      <c r="I340" s="74">
        <f t="shared" si="25"/>
        <v>43.778000000000077</v>
      </c>
      <c r="J340" s="75">
        <v>3.6</v>
      </c>
      <c r="K340" s="76">
        <f t="shared" si="26"/>
        <v>23.454400000000007</v>
      </c>
      <c r="L340" s="77">
        <v>4.4800000000000004</v>
      </c>
      <c r="M340" s="78">
        <f t="shared" si="27"/>
        <v>497.02240000000012</v>
      </c>
      <c r="N340" s="78">
        <v>13.67</v>
      </c>
      <c r="O340" s="79">
        <v>0</v>
      </c>
      <c r="P340" s="79">
        <f t="shared" si="28"/>
        <v>510.69240000000013</v>
      </c>
      <c r="Q340" s="58" t="s">
        <v>335</v>
      </c>
      <c r="R340" s="59" t="s">
        <v>349</v>
      </c>
      <c r="S340" s="60">
        <v>0</v>
      </c>
      <c r="T340" s="61" t="s">
        <v>339</v>
      </c>
      <c r="U340" s="61" t="s">
        <v>335</v>
      </c>
      <c r="V340" s="61" t="s">
        <v>339</v>
      </c>
      <c r="W340" s="61" t="s">
        <v>335</v>
      </c>
      <c r="X340" s="61" t="s">
        <v>335</v>
      </c>
      <c r="Y340" s="61" t="s">
        <v>349</v>
      </c>
      <c r="Z340" s="62">
        <v>0</v>
      </c>
      <c r="AA340" s="63" t="s">
        <v>339</v>
      </c>
      <c r="AB340" s="64">
        <v>2.7022125000000001E-2</v>
      </c>
      <c r="AC340" s="64" t="s">
        <v>335</v>
      </c>
      <c r="AD340" s="65">
        <v>0.12171050000000001</v>
      </c>
      <c r="AE340" s="65" t="s">
        <v>335</v>
      </c>
      <c r="AF340" s="66">
        <v>0.171572525</v>
      </c>
      <c r="AG340" s="66" t="s">
        <v>335</v>
      </c>
      <c r="AH340" s="67">
        <v>0.98558506000000001</v>
      </c>
      <c r="AI340" s="68" t="s">
        <v>339</v>
      </c>
      <c r="AJ340" s="69">
        <v>1.1740239999999999E-2</v>
      </c>
      <c r="AK340" s="69" t="s">
        <v>339</v>
      </c>
      <c r="AL340" s="70">
        <v>0.76500000000000001</v>
      </c>
      <c r="AM340" s="70" t="s">
        <v>339</v>
      </c>
      <c r="AO340" s="2"/>
    </row>
    <row r="341" spans="1:41" ht="18.75" customHeight="1" thickBot="1" x14ac:dyDescent="0.45">
      <c r="A341" s="92" t="s">
        <v>303</v>
      </c>
      <c r="B341" s="38">
        <v>742546</v>
      </c>
      <c r="C341" s="133" t="s">
        <v>184</v>
      </c>
      <c r="D341" s="134">
        <v>308.88</v>
      </c>
      <c r="E341" s="72">
        <v>0</v>
      </c>
      <c r="F341" s="72">
        <v>2.4</v>
      </c>
      <c r="G341" s="72">
        <f t="shared" si="24"/>
        <v>311.27999999999997</v>
      </c>
      <c r="H341" s="135">
        <v>340.00800000000004</v>
      </c>
      <c r="I341" s="74">
        <f t="shared" si="25"/>
        <v>31.128000000000043</v>
      </c>
      <c r="J341" s="75">
        <v>3.6</v>
      </c>
      <c r="K341" s="76">
        <f t="shared" si="26"/>
        <v>17.180400000000002</v>
      </c>
      <c r="L341" s="77">
        <v>4.4800000000000004</v>
      </c>
      <c r="M341" s="78">
        <f t="shared" si="27"/>
        <v>450</v>
      </c>
      <c r="N341" s="81">
        <v>0</v>
      </c>
      <c r="O341" s="79">
        <v>0</v>
      </c>
      <c r="P341" s="79">
        <f t="shared" si="28"/>
        <v>450</v>
      </c>
      <c r="Q341" s="58" t="s">
        <v>335</v>
      </c>
      <c r="R341" s="59" t="s">
        <v>349</v>
      </c>
      <c r="S341" s="60">
        <v>0</v>
      </c>
      <c r="T341" s="61" t="s">
        <v>339</v>
      </c>
      <c r="U341" s="61" t="s">
        <v>335</v>
      </c>
      <c r="V341" s="61" t="s">
        <v>339</v>
      </c>
      <c r="W341" s="61" t="s">
        <v>335</v>
      </c>
      <c r="X341" s="61" t="s">
        <v>335</v>
      </c>
      <c r="Y341" s="61" t="s">
        <v>349</v>
      </c>
      <c r="Z341" s="62">
        <v>0</v>
      </c>
      <c r="AA341" s="63" t="s">
        <v>339</v>
      </c>
      <c r="AB341" s="64">
        <v>2.7421775000000002E-2</v>
      </c>
      <c r="AC341" s="64" t="s">
        <v>335</v>
      </c>
      <c r="AD341" s="65">
        <v>0.13528390000000001</v>
      </c>
      <c r="AE341" s="65" t="s">
        <v>335</v>
      </c>
      <c r="AF341" s="66">
        <v>0.14542349999999998</v>
      </c>
      <c r="AG341" s="66" t="s">
        <v>335</v>
      </c>
      <c r="AH341" s="67">
        <v>0.97131147500000004</v>
      </c>
      <c r="AI341" s="68" t="s">
        <v>335</v>
      </c>
      <c r="AJ341" s="69">
        <v>2.705569E-2</v>
      </c>
      <c r="AK341" s="69" t="s">
        <v>335</v>
      </c>
      <c r="AL341" s="70" t="s">
        <v>340</v>
      </c>
      <c r="AM341" s="70" t="s">
        <v>335</v>
      </c>
      <c r="AO341" s="2"/>
    </row>
    <row r="342" spans="1:41" ht="18.75" customHeight="1" thickBot="1" x14ac:dyDescent="0.45">
      <c r="A342" s="47" t="s">
        <v>299</v>
      </c>
      <c r="B342" s="38">
        <v>492655</v>
      </c>
      <c r="C342" s="133" t="s">
        <v>184</v>
      </c>
      <c r="D342" s="134">
        <v>718.95</v>
      </c>
      <c r="E342" s="72">
        <v>13.67</v>
      </c>
      <c r="F342" s="72">
        <v>1.2</v>
      </c>
      <c r="G342" s="72">
        <f t="shared" si="24"/>
        <v>733.82</v>
      </c>
      <c r="H342" s="73">
        <v>792.33200000000011</v>
      </c>
      <c r="I342" s="74">
        <f t="shared" si="25"/>
        <v>73.382000000000062</v>
      </c>
      <c r="J342" s="75">
        <v>3.6</v>
      </c>
      <c r="K342" s="76">
        <f t="shared" si="26"/>
        <v>39.796600000000012</v>
      </c>
      <c r="L342" s="77">
        <v>4.4800000000000004</v>
      </c>
      <c r="M342" s="78">
        <f t="shared" si="27"/>
        <v>840.20860000000016</v>
      </c>
      <c r="N342" s="78">
        <v>13.67</v>
      </c>
      <c r="O342" s="79">
        <v>0</v>
      </c>
      <c r="P342" s="79">
        <f t="shared" si="28"/>
        <v>853.87860000000012</v>
      </c>
      <c r="Q342" s="58" t="s">
        <v>339</v>
      </c>
      <c r="R342" s="59">
        <v>0</v>
      </c>
      <c r="S342" s="60">
        <v>0</v>
      </c>
      <c r="T342" s="61" t="s">
        <v>339</v>
      </c>
      <c r="U342" s="61" t="s">
        <v>335</v>
      </c>
      <c r="V342" s="61" t="s">
        <v>335</v>
      </c>
      <c r="W342" s="61" t="s">
        <v>335</v>
      </c>
      <c r="X342" s="61" t="s">
        <v>339</v>
      </c>
      <c r="Y342" s="61">
        <v>0</v>
      </c>
      <c r="Z342" s="62" t="s">
        <v>356</v>
      </c>
      <c r="AA342" s="63" t="s">
        <v>356</v>
      </c>
      <c r="AB342" s="64" t="s">
        <v>356</v>
      </c>
      <c r="AC342" s="64" t="s">
        <v>356</v>
      </c>
      <c r="AD342" s="65" t="s">
        <v>356</v>
      </c>
      <c r="AE342" s="65" t="s">
        <v>356</v>
      </c>
      <c r="AF342" s="66" t="s">
        <v>356</v>
      </c>
      <c r="AG342" s="66" t="s">
        <v>356</v>
      </c>
      <c r="AH342" s="67">
        <v>0.96</v>
      </c>
      <c r="AI342" s="68" t="s">
        <v>335</v>
      </c>
      <c r="AJ342" s="69" t="s">
        <v>356</v>
      </c>
      <c r="AK342" s="69" t="s">
        <v>356</v>
      </c>
      <c r="AL342" s="70" t="s">
        <v>340</v>
      </c>
      <c r="AM342" s="70" t="s">
        <v>335</v>
      </c>
      <c r="AO342" s="2"/>
    </row>
    <row r="343" spans="1:41" ht="18.75" customHeight="1" thickBot="1" x14ac:dyDescent="0.45">
      <c r="A343" s="47" t="s">
        <v>193</v>
      </c>
      <c r="B343" s="38">
        <v>199044</v>
      </c>
      <c r="C343" s="133" t="s">
        <v>184</v>
      </c>
      <c r="D343" s="134">
        <v>696.91</v>
      </c>
      <c r="E343" s="105">
        <v>13.67</v>
      </c>
      <c r="F343" s="72">
        <v>2.4</v>
      </c>
      <c r="G343" s="72">
        <f t="shared" si="24"/>
        <v>712.9799999999999</v>
      </c>
      <c r="H343" s="135">
        <v>768.20799999999997</v>
      </c>
      <c r="I343" s="74">
        <f t="shared" si="25"/>
        <v>71.298000000000002</v>
      </c>
      <c r="J343" s="75">
        <v>3.6</v>
      </c>
      <c r="K343" s="76">
        <f t="shared" si="26"/>
        <v>38.590400000000002</v>
      </c>
      <c r="L343" s="77">
        <v>4.4800000000000004</v>
      </c>
      <c r="M343" s="78">
        <f t="shared" si="27"/>
        <v>814.87840000000006</v>
      </c>
      <c r="N343" s="78">
        <v>13.67</v>
      </c>
      <c r="O343" s="79">
        <v>0</v>
      </c>
      <c r="P343" s="79">
        <f t="shared" si="28"/>
        <v>828.54840000000002</v>
      </c>
      <c r="Q343" s="58" t="s">
        <v>335</v>
      </c>
      <c r="R343" s="59" t="s">
        <v>349</v>
      </c>
      <c r="S343" s="60">
        <v>0</v>
      </c>
      <c r="T343" s="61" t="s">
        <v>335</v>
      </c>
      <c r="U343" s="61" t="s">
        <v>335</v>
      </c>
      <c r="V343" s="61" t="s">
        <v>335</v>
      </c>
      <c r="W343" s="61" t="s">
        <v>335</v>
      </c>
      <c r="X343" s="61" t="s">
        <v>335</v>
      </c>
      <c r="Y343" s="61" t="s">
        <v>349</v>
      </c>
      <c r="Z343" s="62">
        <v>0</v>
      </c>
      <c r="AA343" s="63" t="s">
        <v>339</v>
      </c>
      <c r="AB343" s="64">
        <v>0</v>
      </c>
      <c r="AC343" s="64" t="s">
        <v>339</v>
      </c>
      <c r="AD343" s="65">
        <v>6.9256649999999989E-2</v>
      </c>
      <c r="AE343" s="65" t="s">
        <v>339</v>
      </c>
      <c r="AF343" s="66">
        <v>0.14022792499999998</v>
      </c>
      <c r="AG343" s="66" t="s">
        <v>335</v>
      </c>
      <c r="AH343" s="67">
        <v>0.98571428500000002</v>
      </c>
      <c r="AI343" s="68" t="s">
        <v>339</v>
      </c>
      <c r="AJ343" s="69">
        <v>1.581337E-2</v>
      </c>
      <c r="AK343" s="69" t="s">
        <v>335</v>
      </c>
      <c r="AL343" s="70" t="s">
        <v>341</v>
      </c>
      <c r="AM343" s="70" t="s">
        <v>335</v>
      </c>
      <c r="AO343" s="2"/>
    </row>
    <row r="344" spans="1:41" ht="18.75" customHeight="1" thickBot="1" x14ac:dyDescent="0.45">
      <c r="A344" s="47" t="s">
        <v>194</v>
      </c>
      <c r="B344" s="38">
        <v>4484002</v>
      </c>
      <c r="C344" s="133" t="s">
        <v>184</v>
      </c>
      <c r="D344" s="134">
        <v>507.22999999999996</v>
      </c>
      <c r="E344" s="72">
        <v>13.67</v>
      </c>
      <c r="F344" s="72">
        <v>1.7999999999999998</v>
      </c>
      <c r="G344" s="72">
        <f t="shared" si="24"/>
        <v>522.69999999999993</v>
      </c>
      <c r="H344" s="135">
        <v>559.5</v>
      </c>
      <c r="I344" s="74">
        <f t="shared" si="25"/>
        <v>52.270000000000039</v>
      </c>
      <c r="J344" s="75">
        <v>3.6</v>
      </c>
      <c r="K344" s="76">
        <f t="shared" si="26"/>
        <v>28.155000000000001</v>
      </c>
      <c r="L344" s="77">
        <v>4.4800000000000004</v>
      </c>
      <c r="M344" s="78">
        <f t="shared" si="27"/>
        <v>595.73500000000001</v>
      </c>
      <c r="N344" s="78">
        <v>13.67</v>
      </c>
      <c r="O344" s="79">
        <v>3.6</v>
      </c>
      <c r="P344" s="79">
        <f t="shared" si="28"/>
        <v>613.005</v>
      </c>
      <c r="Q344" s="58" t="s">
        <v>339</v>
      </c>
      <c r="R344" s="59">
        <v>2</v>
      </c>
      <c r="S344" s="60">
        <v>3.6</v>
      </c>
      <c r="T344" s="61" t="s">
        <v>339</v>
      </c>
      <c r="U344" s="61" t="s">
        <v>335</v>
      </c>
      <c r="V344" s="61" t="s">
        <v>335</v>
      </c>
      <c r="W344" s="61" t="s">
        <v>335</v>
      </c>
      <c r="X344" s="61" t="s">
        <v>339</v>
      </c>
      <c r="Y344" s="61">
        <v>2</v>
      </c>
      <c r="Z344" s="62">
        <v>0.11540725</v>
      </c>
      <c r="AA344" s="63" t="s">
        <v>335</v>
      </c>
      <c r="AB344" s="64">
        <v>1.6514549999999999E-2</v>
      </c>
      <c r="AC344" s="64" t="s">
        <v>339</v>
      </c>
      <c r="AD344" s="65">
        <v>0.20903702499999999</v>
      </c>
      <c r="AE344" s="65" t="s">
        <v>335</v>
      </c>
      <c r="AF344" s="66">
        <v>0.14726649999999999</v>
      </c>
      <c r="AG344" s="66" t="s">
        <v>335</v>
      </c>
      <c r="AH344" s="67">
        <v>0.99425287499999992</v>
      </c>
      <c r="AI344" s="68" t="s">
        <v>339</v>
      </c>
      <c r="AJ344" s="69">
        <v>1.9478759999999998E-2</v>
      </c>
      <c r="AK344" s="69" t="s">
        <v>335</v>
      </c>
      <c r="AL344" s="70" t="s">
        <v>340</v>
      </c>
      <c r="AM344" s="70" t="s">
        <v>335</v>
      </c>
      <c r="AO344" s="2"/>
    </row>
    <row r="345" spans="1:41" ht="18.75" customHeight="1" thickBot="1" x14ac:dyDescent="0.45">
      <c r="A345" s="47" t="s">
        <v>195</v>
      </c>
      <c r="B345" s="38">
        <v>4484100</v>
      </c>
      <c r="C345" s="133" t="s">
        <v>184</v>
      </c>
      <c r="D345" s="134">
        <v>533.71999999999991</v>
      </c>
      <c r="E345" s="72">
        <v>13.67</v>
      </c>
      <c r="F345" s="72">
        <v>1.7999999999999998</v>
      </c>
      <c r="G345" s="72">
        <f t="shared" si="24"/>
        <v>549.18999999999983</v>
      </c>
      <c r="H345" s="73">
        <v>588.63900000000001</v>
      </c>
      <c r="I345" s="74">
        <f t="shared" si="25"/>
        <v>54.919000000000096</v>
      </c>
      <c r="J345" s="75">
        <v>3.6</v>
      </c>
      <c r="K345" s="76">
        <f t="shared" si="26"/>
        <v>29.611950000000004</v>
      </c>
      <c r="L345" s="77">
        <v>4.4800000000000004</v>
      </c>
      <c r="M345" s="78">
        <f t="shared" si="27"/>
        <v>626.33095000000003</v>
      </c>
      <c r="N345" s="78">
        <v>13.67</v>
      </c>
      <c r="O345" s="79">
        <v>3.6</v>
      </c>
      <c r="P345" s="79">
        <f t="shared" si="28"/>
        <v>643.60095000000001</v>
      </c>
      <c r="Q345" s="58" t="s">
        <v>339</v>
      </c>
      <c r="R345" s="59">
        <v>2</v>
      </c>
      <c r="S345" s="60">
        <v>3.6</v>
      </c>
      <c r="T345" s="61" t="s">
        <v>339</v>
      </c>
      <c r="U345" s="61" t="s">
        <v>335</v>
      </c>
      <c r="V345" s="61" t="s">
        <v>335</v>
      </c>
      <c r="W345" s="61" t="s">
        <v>335</v>
      </c>
      <c r="X345" s="61" t="s">
        <v>339</v>
      </c>
      <c r="Y345" s="61">
        <v>2</v>
      </c>
      <c r="Z345" s="62">
        <v>0.11540725</v>
      </c>
      <c r="AA345" s="63" t="s">
        <v>335</v>
      </c>
      <c r="AB345" s="64">
        <v>1.6514549999999999E-2</v>
      </c>
      <c r="AC345" s="64" t="s">
        <v>339</v>
      </c>
      <c r="AD345" s="65">
        <v>0.20903702499999999</v>
      </c>
      <c r="AE345" s="65" t="s">
        <v>335</v>
      </c>
      <c r="AF345" s="66">
        <v>0.14726649999999999</v>
      </c>
      <c r="AG345" s="66" t="s">
        <v>335</v>
      </c>
      <c r="AH345" s="67">
        <v>0.99425287499999992</v>
      </c>
      <c r="AI345" s="68" t="s">
        <v>339</v>
      </c>
      <c r="AJ345" s="69">
        <v>1.9478759999999998E-2</v>
      </c>
      <c r="AK345" s="69" t="s">
        <v>335</v>
      </c>
      <c r="AL345" s="70" t="s">
        <v>340</v>
      </c>
      <c r="AM345" s="70" t="s">
        <v>335</v>
      </c>
      <c r="AO345" s="2"/>
    </row>
    <row r="346" spans="1:41" ht="18.75" customHeight="1" thickBot="1" x14ac:dyDescent="0.45">
      <c r="A346" s="47" t="s">
        <v>218</v>
      </c>
      <c r="B346" s="38">
        <v>525910</v>
      </c>
      <c r="C346" s="133" t="s">
        <v>184</v>
      </c>
      <c r="D346" s="134">
        <v>571.30999999999995</v>
      </c>
      <c r="E346" s="72">
        <v>13.67</v>
      </c>
      <c r="F346" s="72">
        <v>2.4</v>
      </c>
      <c r="G346" s="72">
        <f t="shared" si="24"/>
        <v>587.37999999999988</v>
      </c>
      <c r="H346" s="73">
        <v>630.048</v>
      </c>
      <c r="I346" s="74">
        <f t="shared" si="25"/>
        <v>58.738000000000056</v>
      </c>
      <c r="J346" s="75">
        <v>3.6</v>
      </c>
      <c r="K346" s="76">
        <f t="shared" si="26"/>
        <v>31.682400000000001</v>
      </c>
      <c r="L346" s="77">
        <v>4.4800000000000004</v>
      </c>
      <c r="M346" s="78">
        <f t="shared" si="27"/>
        <v>669.81040000000007</v>
      </c>
      <c r="N346" s="78">
        <v>13.67</v>
      </c>
      <c r="O346" s="79">
        <v>7.2</v>
      </c>
      <c r="P346" s="79">
        <f t="shared" si="28"/>
        <v>690.68040000000008</v>
      </c>
      <c r="Q346" s="58" t="s">
        <v>339</v>
      </c>
      <c r="R346" s="59">
        <v>4</v>
      </c>
      <c r="S346" s="60">
        <v>7.2</v>
      </c>
      <c r="T346" s="61" t="s">
        <v>339</v>
      </c>
      <c r="U346" s="61" t="s">
        <v>335</v>
      </c>
      <c r="V346" s="61" t="s">
        <v>335</v>
      </c>
      <c r="W346" s="61" t="s">
        <v>335</v>
      </c>
      <c r="X346" s="61" t="s">
        <v>339</v>
      </c>
      <c r="Y346" s="61">
        <v>4</v>
      </c>
      <c r="Z346" s="62">
        <v>0</v>
      </c>
      <c r="AA346" s="63" t="s">
        <v>339</v>
      </c>
      <c r="AB346" s="64">
        <v>2.5360250000000001E-2</v>
      </c>
      <c r="AC346" s="64" t="s">
        <v>339</v>
      </c>
      <c r="AD346" s="65">
        <v>7.7529349999999997E-2</v>
      </c>
      <c r="AE346" s="65" t="s">
        <v>339</v>
      </c>
      <c r="AF346" s="66">
        <v>0.14028374999999998</v>
      </c>
      <c r="AG346" s="66" t="s">
        <v>335</v>
      </c>
      <c r="AH346" s="67">
        <v>0.86226342</v>
      </c>
      <c r="AI346" s="68" t="s">
        <v>335</v>
      </c>
      <c r="AJ346" s="69">
        <v>2.8875680000000001E-2</v>
      </c>
      <c r="AK346" s="69" t="s">
        <v>335</v>
      </c>
      <c r="AL346" s="70">
        <v>0.80500000000000005</v>
      </c>
      <c r="AM346" s="70" t="s">
        <v>339</v>
      </c>
      <c r="AO346" s="2"/>
    </row>
    <row r="347" spans="1:41" ht="18.75" customHeight="1" thickBot="1" x14ac:dyDescent="0.45">
      <c r="A347" s="47" t="s">
        <v>196</v>
      </c>
      <c r="B347" s="138">
        <v>680168</v>
      </c>
      <c r="C347" s="133" t="s">
        <v>184</v>
      </c>
      <c r="D347" s="134">
        <v>366.11</v>
      </c>
      <c r="E347" s="72">
        <v>0</v>
      </c>
      <c r="F347" s="72">
        <v>1.2</v>
      </c>
      <c r="G347" s="72">
        <f t="shared" si="24"/>
        <v>367.31</v>
      </c>
      <c r="H347" s="135">
        <v>402.84100000000007</v>
      </c>
      <c r="I347" s="74">
        <f t="shared" si="25"/>
        <v>36.731000000000051</v>
      </c>
      <c r="J347" s="75">
        <v>3.6</v>
      </c>
      <c r="K347" s="76">
        <f t="shared" si="26"/>
        <v>20.322050000000004</v>
      </c>
      <c r="L347" s="77">
        <v>4.4800000000000004</v>
      </c>
      <c r="M347" s="78">
        <f t="shared" si="27"/>
        <v>450</v>
      </c>
      <c r="N347" s="81">
        <v>0</v>
      </c>
      <c r="O347" s="79">
        <v>7.2</v>
      </c>
      <c r="P347" s="79">
        <f t="shared" si="28"/>
        <v>457.2</v>
      </c>
      <c r="Q347" s="58" t="s">
        <v>339</v>
      </c>
      <c r="R347" s="59">
        <v>4</v>
      </c>
      <c r="S347" s="60">
        <v>7.2</v>
      </c>
      <c r="T347" s="61" t="s">
        <v>339</v>
      </c>
      <c r="U347" s="61" t="s">
        <v>335</v>
      </c>
      <c r="V347" s="61" t="s">
        <v>335</v>
      </c>
      <c r="W347" s="61" t="s">
        <v>335</v>
      </c>
      <c r="X347" s="61" t="s">
        <v>339</v>
      </c>
      <c r="Y347" s="61">
        <v>4</v>
      </c>
      <c r="Z347" s="62">
        <v>3.6822300000000002E-2</v>
      </c>
      <c r="AA347" s="63" t="s">
        <v>335</v>
      </c>
      <c r="AB347" s="64">
        <v>9.1491000000000003E-3</v>
      </c>
      <c r="AC347" s="64" t="s">
        <v>339</v>
      </c>
      <c r="AD347" s="65">
        <v>0.15091415</v>
      </c>
      <c r="AE347" s="65" t="s">
        <v>335</v>
      </c>
      <c r="AF347" s="66">
        <v>5.3104474999999998E-2</v>
      </c>
      <c r="AG347" s="66" t="s">
        <v>339</v>
      </c>
      <c r="AH347" s="67">
        <v>1</v>
      </c>
      <c r="AI347" s="68" t="s">
        <v>339</v>
      </c>
      <c r="AJ347" s="69">
        <v>2.08303E-2</v>
      </c>
      <c r="AK347" s="69" t="s">
        <v>335</v>
      </c>
      <c r="AL347" s="70">
        <v>0.76</v>
      </c>
      <c r="AM347" s="70" t="s">
        <v>339</v>
      </c>
      <c r="AO347" s="2"/>
    </row>
    <row r="348" spans="1:41" ht="18.75" customHeight="1" thickBot="1" x14ac:dyDescent="0.45">
      <c r="A348" s="47" t="s">
        <v>212</v>
      </c>
      <c r="B348" s="38">
        <v>516082</v>
      </c>
      <c r="C348" s="133" t="s">
        <v>184</v>
      </c>
      <c r="D348" s="134">
        <v>366.11</v>
      </c>
      <c r="E348" s="72">
        <v>0</v>
      </c>
      <c r="F348" s="72">
        <v>1.7999999999999998</v>
      </c>
      <c r="G348" s="72">
        <f t="shared" si="24"/>
        <v>367.91</v>
      </c>
      <c r="H348" s="73">
        <v>402.90100000000007</v>
      </c>
      <c r="I348" s="74">
        <f t="shared" si="25"/>
        <v>36.791000000000054</v>
      </c>
      <c r="J348" s="75">
        <v>3.6</v>
      </c>
      <c r="K348" s="76">
        <f t="shared" si="26"/>
        <v>20.325050000000005</v>
      </c>
      <c r="L348" s="77">
        <v>4.4800000000000004</v>
      </c>
      <c r="M348" s="78">
        <f t="shared" si="27"/>
        <v>450</v>
      </c>
      <c r="N348" s="81">
        <v>0</v>
      </c>
      <c r="O348" s="79">
        <v>5.4</v>
      </c>
      <c r="P348" s="79">
        <f t="shared" si="28"/>
        <v>455.4</v>
      </c>
      <c r="Q348" s="58" t="s">
        <v>339</v>
      </c>
      <c r="R348" s="59">
        <v>3</v>
      </c>
      <c r="S348" s="60">
        <v>5.4</v>
      </c>
      <c r="T348" s="61" t="s">
        <v>339</v>
      </c>
      <c r="U348" s="61" t="s">
        <v>335</v>
      </c>
      <c r="V348" s="61" t="s">
        <v>335</v>
      </c>
      <c r="W348" s="61" t="s">
        <v>335</v>
      </c>
      <c r="X348" s="61" t="s">
        <v>339</v>
      </c>
      <c r="Y348" s="61">
        <v>3</v>
      </c>
      <c r="Z348" s="62">
        <v>0.20578750000000001</v>
      </c>
      <c r="AA348" s="63" t="s">
        <v>335</v>
      </c>
      <c r="AB348" s="64">
        <v>1.3986699999999999E-2</v>
      </c>
      <c r="AC348" s="64" t="s">
        <v>339</v>
      </c>
      <c r="AD348" s="65">
        <v>0.1683113</v>
      </c>
      <c r="AE348" s="65" t="s">
        <v>335</v>
      </c>
      <c r="AF348" s="66">
        <v>9.4738674999999994E-2</v>
      </c>
      <c r="AG348" s="66" t="s">
        <v>335</v>
      </c>
      <c r="AH348" s="67">
        <v>0.95796105499999995</v>
      </c>
      <c r="AI348" s="68" t="s">
        <v>335</v>
      </c>
      <c r="AJ348" s="69">
        <v>1.252783E-2</v>
      </c>
      <c r="AK348" s="69" t="s">
        <v>339</v>
      </c>
      <c r="AL348" s="70">
        <v>1</v>
      </c>
      <c r="AM348" s="70" t="s">
        <v>339</v>
      </c>
      <c r="AO348" s="2"/>
    </row>
    <row r="349" spans="1:41" ht="18.75" customHeight="1" thickBot="1" x14ac:dyDescent="0.45">
      <c r="A349" s="172" t="s">
        <v>334</v>
      </c>
      <c r="B349" s="171">
        <v>828416</v>
      </c>
      <c r="C349" s="48" t="s">
        <v>184</v>
      </c>
      <c r="D349" s="71">
        <v>0</v>
      </c>
      <c r="E349" s="139">
        <v>0</v>
      </c>
      <c r="F349" s="139">
        <v>0</v>
      </c>
      <c r="G349" s="139">
        <v>0</v>
      </c>
      <c r="H349" s="73">
        <v>482.99</v>
      </c>
      <c r="I349" s="74">
        <v>0</v>
      </c>
      <c r="J349" s="75">
        <v>3.6</v>
      </c>
      <c r="K349" s="76">
        <f>(H349+J349)*0.05</f>
        <v>24.329500000000003</v>
      </c>
      <c r="L349" s="77">
        <v>4.4800000000000004</v>
      </c>
      <c r="M349" s="78">
        <f>H349+J349+K349+L349</f>
        <v>515.39949999999999</v>
      </c>
      <c r="N349" s="78">
        <v>13.67</v>
      </c>
      <c r="O349" s="140">
        <v>5.4</v>
      </c>
      <c r="P349" s="79">
        <f t="shared" si="28"/>
        <v>534.46949999999993</v>
      </c>
      <c r="Q349" s="58" t="s">
        <v>339</v>
      </c>
      <c r="R349" s="59">
        <v>3</v>
      </c>
      <c r="S349" s="60">
        <v>5.4</v>
      </c>
      <c r="T349" s="61" t="s">
        <v>339</v>
      </c>
      <c r="U349" s="61" t="s">
        <v>335</v>
      </c>
      <c r="V349" s="61" t="s">
        <v>335</v>
      </c>
      <c r="W349" s="61" t="s">
        <v>335</v>
      </c>
      <c r="X349" s="61" t="s">
        <v>339</v>
      </c>
      <c r="Y349" s="61">
        <v>3</v>
      </c>
      <c r="Z349" s="62">
        <v>0</v>
      </c>
      <c r="AA349" s="63" t="s">
        <v>339</v>
      </c>
      <c r="AB349" s="64">
        <v>2.6379550000000002E-2</v>
      </c>
      <c r="AC349" s="64" t="s">
        <v>335</v>
      </c>
      <c r="AD349" s="65">
        <v>0.12335299999999999</v>
      </c>
      <c r="AE349" s="65" t="s">
        <v>335</v>
      </c>
      <c r="AF349" s="66">
        <v>9.2791949999999998E-2</v>
      </c>
      <c r="AG349" s="66" t="s">
        <v>335</v>
      </c>
      <c r="AH349" s="67">
        <v>0.97591532000000003</v>
      </c>
      <c r="AI349" s="68" t="s">
        <v>335</v>
      </c>
      <c r="AJ349" s="69">
        <v>1.1910940000000002E-2</v>
      </c>
      <c r="AK349" s="69" t="s">
        <v>339</v>
      </c>
      <c r="AL349" s="70">
        <v>0.98</v>
      </c>
      <c r="AM349" s="70" t="s">
        <v>339</v>
      </c>
      <c r="AO349" s="2"/>
    </row>
    <row r="350" spans="1:41" ht="18.75" customHeight="1" thickBot="1" x14ac:dyDescent="0.45">
      <c r="A350" s="82" t="s">
        <v>292</v>
      </c>
      <c r="B350" s="38">
        <v>732567</v>
      </c>
      <c r="C350" s="133" t="s">
        <v>184</v>
      </c>
      <c r="D350" s="134">
        <v>511.9</v>
      </c>
      <c r="E350" s="72">
        <v>13.67</v>
      </c>
      <c r="F350" s="72">
        <v>2.4</v>
      </c>
      <c r="G350" s="72">
        <f t="shared" ref="G350:G358" si="29">SUM(D350:F350)</f>
        <v>527.96999999999991</v>
      </c>
      <c r="H350" s="73">
        <v>564.697</v>
      </c>
      <c r="I350" s="74">
        <f t="shared" ref="I350:I358" si="30">(H350-D350)</f>
        <v>52.797000000000025</v>
      </c>
      <c r="J350" s="75">
        <v>3.6</v>
      </c>
      <c r="K350" s="76">
        <f t="shared" ref="K350:K358" si="31">(D350+I350+J350)*0.05</f>
        <v>28.414850000000001</v>
      </c>
      <c r="L350" s="77">
        <v>4.4800000000000004</v>
      </c>
      <c r="M350" s="78">
        <f t="shared" ref="M350:M358" si="32">IF(D350+I350+J350+K350+L350&lt;450,450,D350+I350+J350+K350+L350)</f>
        <v>601.19185000000004</v>
      </c>
      <c r="N350" s="78">
        <v>13.67</v>
      </c>
      <c r="O350" s="79">
        <v>0</v>
      </c>
      <c r="P350" s="79">
        <f t="shared" si="28"/>
        <v>614.86185</v>
      </c>
      <c r="Q350" s="58" t="s">
        <v>335</v>
      </c>
      <c r="R350" s="59" t="s">
        <v>349</v>
      </c>
      <c r="S350" s="60">
        <v>0</v>
      </c>
      <c r="T350" s="61" t="s">
        <v>339</v>
      </c>
      <c r="U350" s="61" t="s">
        <v>339</v>
      </c>
      <c r="V350" s="61" t="s">
        <v>339</v>
      </c>
      <c r="W350" s="61" t="s">
        <v>335</v>
      </c>
      <c r="X350" s="61" t="s">
        <v>335</v>
      </c>
      <c r="Y350" s="61" t="s">
        <v>349</v>
      </c>
      <c r="Z350" s="62">
        <v>6.0050249999999998E-3</v>
      </c>
      <c r="AA350" s="63" t="s">
        <v>335</v>
      </c>
      <c r="AB350" s="64">
        <v>1.4450750000000001E-3</v>
      </c>
      <c r="AC350" s="64" t="s">
        <v>339</v>
      </c>
      <c r="AD350" s="65">
        <v>0.1033993</v>
      </c>
      <c r="AE350" s="65" t="s">
        <v>339</v>
      </c>
      <c r="AF350" s="66">
        <v>2.2298200000000001E-2</v>
      </c>
      <c r="AG350" s="66" t="s">
        <v>339</v>
      </c>
      <c r="AH350" s="67">
        <v>0.98035170000000005</v>
      </c>
      <c r="AI350" s="68" t="s">
        <v>339</v>
      </c>
      <c r="AJ350" s="69">
        <v>1.5129410000000001E-2</v>
      </c>
      <c r="AK350" s="69" t="s">
        <v>339</v>
      </c>
      <c r="AL350" s="70">
        <v>0.88</v>
      </c>
      <c r="AM350" s="70" t="s">
        <v>339</v>
      </c>
      <c r="AO350" s="2"/>
    </row>
    <row r="351" spans="1:41" ht="18.75" customHeight="1" thickBot="1" x14ac:dyDescent="0.45">
      <c r="A351" s="47" t="s">
        <v>197</v>
      </c>
      <c r="B351" s="38">
        <v>253596</v>
      </c>
      <c r="C351" s="133" t="s">
        <v>184</v>
      </c>
      <c r="D351" s="134">
        <v>541.75</v>
      </c>
      <c r="E351" s="72">
        <v>0</v>
      </c>
      <c r="F351" s="72">
        <v>2.4</v>
      </c>
      <c r="G351" s="72">
        <f t="shared" si="29"/>
        <v>544.15</v>
      </c>
      <c r="H351" s="135">
        <v>596.16500000000008</v>
      </c>
      <c r="I351" s="74">
        <f t="shared" si="30"/>
        <v>54.415000000000077</v>
      </c>
      <c r="J351" s="75">
        <v>3.6</v>
      </c>
      <c r="K351" s="76">
        <f t="shared" si="31"/>
        <v>29.988250000000008</v>
      </c>
      <c r="L351" s="77">
        <v>4.4800000000000004</v>
      </c>
      <c r="M351" s="78">
        <f t="shared" si="32"/>
        <v>634.23325000000011</v>
      </c>
      <c r="N351" s="81">
        <v>0</v>
      </c>
      <c r="O351" s="79">
        <v>10.8</v>
      </c>
      <c r="P351" s="79">
        <f t="shared" si="28"/>
        <v>645.03325000000007</v>
      </c>
      <c r="Q351" s="58" t="s">
        <v>339</v>
      </c>
      <c r="R351" s="59">
        <v>6</v>
      </c>
      <c r="S351" s="60">
        <v>10.8</v>
      </c>
      <c r="T351" s="61" t="s">
        <v>339</v>
      </c>
      <c r="U351" s="61" t="s">
        <v>335</v>
      </c>
      <c r="V351" s="61" t="s">
        <v>335</v>
      </c>
      <c r="W351" s="61" t="s">
        <v>335</v>
      </c>
      <c r="X351" s="61" t="s">
        <v>339</v>
      </c>
      <c r="Y351" s="61">
        <v>6</v>
      </c>
      <c r="Z351" s="62">
        <v>0</v>
      </c>
      <c r="AA351" s="63" t="s">
        <v>339</v>
      </c>
      <c r="AB351" s="64">
        <v>6.8502749999999994E-3</v>
      </c>
      <c r="AC351" s="64" t="s">
        <v>339</v>
      </c>
      <c r="AD351" s="65">
        <v>0.10567117499999999</v>
      </c>
      <c r="AE351" s="65" t="s">
        <v>339</v>
      </c>
      <c r="AF351" s="66">
        <v>7.8216725000000001E-2</v>
      </c>
      <c r="AG351" s="66" t="s">
        <v>339</v>
      </c>
      <c r="AH351" s="67">
        <v>1</v>
      </c>
      <c r="AI351" s="68" t="s">
        <v>339</v>
      </c>
      <c r="AJ351" s="69">
        <v>2.0185149999999999E-2</v>
      </c>
      <c r="AK351" s="69" t="s">
        <v>335</v>
      </c>
      <c r="AL351" s="70">
        <v>0.85</v>
      </c>
      <c r="AM351" s="70" t="s">
        <v>339</v>
      </c>
      <c r="AO351" s="2"/>
    </row>
    <row r="352" spans="1:41" ht="18.75" customHeight="1" thickBot="1" x14ac:dyDescent="0.45">
      <c r="A352" s="47" t="s">
        <v>198</v>
      </c>
      <c r="B352" s="38">
        <v>4497317</v>
      </c>
      <c r="C352" s="133" t="s">
        <v>184</v>
      </c>
      <c r="D352" s="134">
        <v>467.21999999999997</v>
      </c>
      <c r="E352" s="72">
        <v>0</v>
      </c>
      <c r="F352" s="72">
        <v>2.4</v>
      </c>
      <c r="G352" s="72">
        <f t="shared" si="29"/>
        <v>469.61999999999995</v>
      </c>
      <c r="H352" s="135">
        <v>514.18200000000002</v>
      </c>
      <c r="I352" s="74">
        <f t="shared" si="30"/>
        <v>46.962000000000046</v>
      </c>
      <c r="J352" s="75">
        <v>3.6</v>
      </c>
      <c r="K352" s="76">
        <f t="shared" si="31"/>
        <v>25.889100000000003</v>
      </c>
      <c r="L352" s="77">
        <v>4.4800000000000004</v>
      </c>
      <c r="M352" s="78">
        <f t="shared" si="32"/>
        <v>548.15110000000004</v>
      </c>
      <c r="N352" s="81">
        <v>0</v>
      </c>
      <c r="O352" s="79">
        <v>10.8</v>
      </c>
      <c r="P352" s="79">
        <f t="shared" si="28"/>
        <v>558.9511</v>
      </c>
      <c r="Q352" s="58" t="s">
        <v>339</v>
      </c>
      <c r="R352" s="59">
        <v>6</v>
      </c>
      <c r="S352" s="60">
        <v>10.8</v>
      </c>
      <c r="T352" s="61" t="s">
        <v>339</v>
      </c>
      <c r="U352" s="61" t="s">
        <v>335</v>
      </c>
      <c r="V352" s="61" t="s">
        <v>335</v>
      </c>
      <c r="W352" s="61" t="s">
        <v>335</v>
      </c>
      <c r="X352" s="61" t="s">
        <v>339</v>
      </c>
      <c r="Y352" s="61">
        <v>6</v>
      </c>
      <c r="Z352" s="62">
        <v>0</v>
      </c>
      <c r="AA352" s="63" t="s">
        <v>339</v>
      </c>
      <c r="AB352" s="64">
        <v>6.8502749999999994E-3</v>
      </c>
      <c r="AC352" s="64" t="s">
        <v>339</v>
      </c>
      <c r="AD352" s="65">
        <v>0.10567117499999999</v>
      </c>
      <c r="AE352" s="65" t="s">
        <v>339</v>
      </c>
      <c r="AF352" s="66">
        <v>7.8216725000000001E-2</v>
      </c>
      <c r="AG352" s="66" t="s">
        <v>339</v>
      </c>
      <c r="AH352" s="67">
        <v>1</v>
      </c>
      <c r="AI352" s="68" t="s">
        <v>339</v>
      </c>
      <c r="AJ352" s="69">
        <v>2.0185149999999999E-2</v>
      </c>
      <c r="AK352" s="69" t="s">
        <v>335</v>
      </c>
      <c r="AL352" s="70">
        <v>0.85</v>
      </c>
      <c r="AM352" s="70" t="s">
        <v>339</v>
      </c>
      <c r="AO352" s="2"/>
    </row>
    <row r="353" spans="1:41" ht="18.75" customHeight="1" thickBot="1" x14ac:dyDescent="0.45">
      <c r="A353" s="141" t="s">
        <v>297</v>
      </c>
      <c r="B353" s="142">
        <v>687545</v>
      </c>
      <c r="C353" s="133" t="s">
        <v>184</v>
      </c>
      <c r="D353" s="134">
        <v>381.78999999999996</v>
      </c>
      <c r="E353" s="72">
        <v>13.67</v>
      </c>
      <c r="F353" s="72">
        <v>1.2</v>
      </c>
      <c r="G353" s="72">
        <f t="shared" si="29"/>
        <v>396.65999999999997</v>
      </c>
      <c r="H353" s="73">
        <v>421.45600000000002</v>
      </c>
      <c r="I353" s="74">
        <f t="shared" si="30"/>
        <v>39.666000000000054</v>
      </c>
      <c r="J353" s="75">
        <v>3.6</v>
      </c>
      <c r="K353" s="76">
        <f t="shared" si="31"/>
        <v>21.252800000000004</v>
      </c>
      <c r="L353" s="77">
        <v>4.4800000000000004</v>
      </c>
      <c r="M353" s="78">
        <f t="shared" si="32"/>
        <v>450.78880000000004</v>
      </c>
      <c r="N353" s="78">
        <v>13.67</v>
      </c>
      <c r="O353" s="79">
        <v>7.2</v>
      </c>
      <c r="P353" s="79">
        <f t="shared" si="28"/>
        <v>471.65880000000004</v>
      </c>
      <c r="Q353" s="58" t="s">
        <v>339</v>
      </c>
      <c r="R353" s="59">
        <v>4</v>
      </c>
      <c r="S353" s="60">
        <v>7.2</v>
      </c>
      <c r="T353" s="61" t="s">
        <v>339</v>
      </c>
      <c r="U353" s="61" t="s">
        <v>335</v>
      </c>
      <c r="V353" s="61" t="s">
        <v>335</v>
      </c>
      <c r="W353" s="61" t="s">
        <v>335</v>
      </c>
      <c r="X353" s="61" t="s">
        <v>339</v>
      </c>
      <c r="Y353" s="61">
        <v>4</v>
      </c>
      <c r="Z353" s="62">
        <v>7.4999999999999997E-3</v>
      </c>
      <c r="AA353" s="63" t="s">
        <v>335</v>
      </c>
      <c r="AB353" s="64">
        <v>6.5151525000000002E-2</v>
      </c>
      <c r="AC353" s="64" t="s">
        <v>335</v>
      </c>
      <c r="AD353" s="65">
        <v>6.9240424999999994E-2</v>
      </c>
      <c r="AE353" s="65" t="s">
        <v>339</v>
      </c>
      <c r="AF353" s="66">
        <v>9.4150950000000011E-2</v>
      </c>
      <c r="AG353" s="66" t="s">
        <v>335</v>
      </c>
      <c r="AH353" s="67">
        <v>1</v>
      </c>
      <c r="AI353" s="68" t="s">
        <v>339</v>
      </c>
      <c r="AJ353" s="69">
        <v>1.098144E-2</v>
      </c>
      <c r="AK353" s="69" t="s">
        <v>339</v>
      </c>
      <c r="AL353" s="70">
        <v>1</v>
      </c>
      <c r="AM353" s="70" t="s">
        <v>339</v>
      </c>
      <c r="AO353" s="2"/>
    </row>
    <row r="354" spans="1:41" ht="18.75" customHeight="1" thickBot="1" x14ac:dyDescent="0.45">
      <c r="A354" s="47" t="s">
        <v>243</v>
      </c>
      <c r="B354" s="38">
        <v>600695</v>
      </c>
      <c r="C354" s="133" t="s">
        <v>184</v>
      </c>
      <c r="D354" s="134">
        <v>474.07000000000005</v>
      </c>
      <c r="E354" s="72">
        <v>13.67</v>
      </c>
      <c r="F354" s="72">
        <v>1.2</v>
      </c>
      <c r="G354" s="72">
        <f t="shared" si="29"/>
        <v>488.94000000000005</v>
      </c>
      <c r="H354" s="73">
        <v>522.96400000000006</v>
      </c>
      <c r="I354" s="74">
        <f t="shared" si="30"/>
        <v>48.894000000000005</v>
      </c>
      <c r="J354" s="75">
        <v>3.6</v>
      </c>
      <c r="K354" s="76">
        <f t="shared" si="31"/>
        <v>26.328200000000006</v>
      </c>
      <c r="L354" s="77">
        <v>4.4800000000000004</v>
      </c>
      <c r="M354" s="78">
        <f t="shared" si="32"/>
        <v>557.37220000000013</v>
      </c>
      <c r="N354" s="78">
        <v>13.67</v>
      </c>
      <c r="O354" s="79">
        <v>0</v>
      </c>
      <c r="P354" s="79">
        <f t="shared" si="28"/>
        <v>571.04220000000009</v>
      </c>
      <c r="Q354" s="58" t="s">
        <v>335</v>
      </c>
      <c r="R354" s="59" t="s">
        <v>349</v>
      </c>
      <c r="S354" s="60">
        <v>0</v>
      </c>
      <c r="T354" s="61" t="s">
        <v>339</v>
      </c>
      <c r="U354" s="61" t="s">
        <v>339</v>
      </c>
      <c r="V354" s="61" t="s">
        <v>339</v>
      </c>
      <c r="W354" s="61" t="s">
        <v>339</v>
      </c>
      <c r="X354" s="61" t="s">
        <v>335</v>
      </c>
      <c r="Y354" s="61" t="s">
        <v>349</v>
      </c>
      <c r="Z354" s="62">
        <v>4.3355749999999995E-3</v>
      </c>
      <c r="AA354" s="63" t="s">
        <v>335</v>
      </c>
      <c r="AB354" s="64">
        <v>2.6264699999999998E-2</v>
      </c>
      <c r="AC354" s="64" t="s">
        <v>335</v>
      </c>
      <c r="AD354" s="65">
        <v>0.25469872500000001</v>
      </c>
      <c r="AE354" s="65" t="s">
        <v>335</v>
      </c>
      <c r="AF354" s="66">
        <v>0.10095712500000001</v>
      </c>
      <c r="AG354" s="66" t="s">
        <v>335</v>
      </c>
      <c r="AH354" s="67">
        <v>0.99484536000000001</v>
      </c>
      <c r="AI354" s="68" t="s">
        <v>339</v>
      </c>
      <c r="AJ354" s="69">
        <v>2.1311790000000001E-2</v>
      </c>
      <c r="AK354" s="69" t="s">
        <v>335</v>
      </c>
      <c r="AL354" s="70" t="s">
        <v>340</v>
      </c>
      <c r="AM354" s="70" t="s">
        <v>335</v>
      </c>
      <c r="AO354" s="2"/>
    </row>
    <row r="355" spans="1:41" ht="18.75" customHeight="1" thickBot="1" x14ac:dyDescent="0.45">
      <c r="A355" s="47" t="s">
        <v>253</v>
      </c>
      <c r="B355" s="38">
        <v>600661</v>
      </c>
      <c r="C355" s="133" t="s">
        <v>184</v>
      </c>
      <c r="D355" s="134">
        <v>628.31999999999994</v>
      </c>
      <c r="E355" s="72">
        <v>13.67</v>
      </c>
      <c r="F355" s="72">
        <v>1.2</v>
      </c>
      <c r="G355" s="72">
        <f t="shared" si="29"/>
        <v>643.18999999999994</v>
      </c>
      <c r="H355" s="135">
        <v>692.6389999999999</v>
      </c>
      <c r="I355" s="74">
        <f t="shared" si="30"/>
        <v>64.31899999999996</v>
      </c>
      <c r="J355" s="75">
        <v>3.6</v>
      </c>
      <c r="K355" s="76">
        <f t="shared" si="31"/>
        <v>34.811949999999996</v>
      </c>
      <c r="L355" s="77">
        <v>4.4800000000000004</v>
      </c>
      <c r="M355" s="78">
        <f t="shared" si="32"/>
        <v>735.53094999999996</v>
      </c>
      <c r="N355" s="78">
        <v>13.67</v>
      </c>
      <c r="O355" s="79">
        <v>0</v>
      </c>
      <c r="P355" s="79">
        <f t="shared" si="28"/>
        <v>749.20094999999992</v>
      </c>
      <c r="Q355" s="58" t="s">
        <v>335</v>
      </c>
      <c r="R355" s="59" t="s">
        <v>349</v>
      </c>
      <c r="S355" s="60">
        <v>0</v>
      </c>
      <c r="T355" s="61" t="s">
        <v>339</v>
      </c>
      <c r="U355" s="61" t="s">
        <v>339</v>
      </c>
      <c r="V355" s="61" t="s">
        <v>339</v>
      </c>
      <c r="W355" s="61" t="s">
        <v>339</v>
      </c>
      <c r="X355" s="61" t="s">
        <v>335</v>
      </c>
      <c r="Y355" s="61" t="s">
        <v>349</v>
      </c>
      <c r="Z355" s="62">
        <v>4.3355749999999995E-3</v>
      </c>
      <c r="AA355" s="63" t="s">
        <v>335</v>
      </c>
      <c r="AB355" s="64">
        <v>2.6264699999999998E-2</v>
      </c>
      <c r="AC355" s="64" t="s">
        <v>335</v>
      </c>
      <c r="AD355" s="65">
        <v>0.25469872500000001</v>
      </c>
      <c r="AE355" s="65" t="s">
        <v>335</v>
      </c>
      <c r="AF355" s="66">
        <v>0.10095712500000001</v>
      </c>
      <c r="AG355" s="66" t="s">
        <v>335</v>
      </c>
      <c r="AH355" s="67">
        <v>0.99484536000000001</v>
      </c>
      <c r="AI355" s="68" t="s">
        <v>339</v>
      </c>
      <c r="AJ355" s="69">
        <v>2.1311790000000001E-2</v>
      </c>
      <c r="AK355" s="69" t="s">
        <v>335</v>
      </c>
      <c r="AL355" s="70" t="s">
        <v>340</v>
      </c>
      <c r="AM355" s="70" t="s">
        <v>335</v>
      </c>
      <c r="AO355" s="2"/>
    </row>
    <row r="356" spans="1:41" ht="18.75" customHeight="1" thickBot="1" x14ac:dyDescent="0.45">
      <c r="A356" s="82" t="s">
        <v>417</v>
      </c>
      <c r="B356" s="48">
        <v>888290</v>
      </c>
      <c r="C356" s="133" t="s">
        <v>184</v>
      </c>
      <c r="D356" s="134">
        <v>603.77</v>
      </c>
      <c r="E356" s="72">
        <v>13.67</v>
      </c>
      <c r="F356" s="72">
        <v>2.4</v>
      </c>
      <c r="G356" s="72">
        <f>SUM(D356:F356)</f>
        <v>619.83999999999992</v>
      </c>
      <c r="H356" s="73">
        <v>665.75400000000002</v>
      </c>
      <c r="I356" s="74">
        <f>(H356-D356)</f>
        <v>61.984000000000037</v>
      </c>
      <c r="J356" s="75">
        <v>3.6</v>
      </c>
      <c r="K356" s="76">
        <f>(D356+I356+J356)*0.05</f>
        <v>33.467700000000001</v>
      </c>
      <c r="L356" s="77">
        <v>4.4800000000000004</v>
      </c>
      <c r="M356" s="78">
        <f>IF(D356+I356+J356+K356+L356&lt;450,450,D356+I356+J356+K356+L356)</f>
        <v>707.3017000000001</v>
      </c>
      <c r="N356" s="78">
        <v>13.67</v>
      </c>
      <c r="O356" s="79">
        <v>9</v>
      </c>
      <c r="P356" s="81">
        <f>SUM(M356:O356)</f>
        <v>729.97170000000006</v>
      </c>
      <c r="Q356" s="58" t="s">
        <v>339</v>
      </c>
      <c r="R356" s="59">
        <v>5</v>
      </c>
      <c r="S356" s="60">
        <v>9</v>
      </c>
      <c r="T356" s="61" t="s">
        <v>339</v>
      </c>
      <c r="U356" s="61" t="s">
        <v>335</v>
      </c>
      <c r="V356" s="61" t="s">
        <v>335</v>
      </c>
      <c r="W356" s="61" t="s">
        <v>335</v>
      </c>
      <c r="X356" s="61" t="s">
        <v>339</v>
      </c>
      <c r="Y356" s="61">
        <v>5</v>
      </c>
      <c r="Z356" s="62">
        <v>0</v>
      </c>
      <c r="AA356" s="63" t="s">
        <v>339</v>
      </c>
      <c r="AB356" s="64">
        <v>1.4038324999999999E-2</v>
      </c>
      <c r="AC356" s="64" t="s">
        <v>339</v>
      </c>
      <c r="AD356" s="65">
        <v>3.1785099999999997E-2</v>
      </c>
      <c r="AE356" s="65" t="s">
        <v>339</v>
      </c>
      <c r="AF356" s="66">
        <v>0.162956775</v>
      </c>
      <c r="AG356" s="66" t="s">
        <v>335</v>
      </c>
      <c r="AH356" s="67">
        <v>0.99065420500000001</v>
      </c>
      <c r="AI356" s="68" t="s">
        <v>339</v>
      </c>
      <c r="AJ356" s="69">
        <v>2.0276679999999998E-2</v>
      </c>
      <c r="AK356" s="69" t="s">
        <v>335</v>
      </c>
      <c r="AL356" s="70">
        <v>0.91</v>
      </c>
      <c r="AM356" s="70" t="s">
        <v>339</v>
      </c>
    </row>
    <row r="357" spans="1:41" ht="18.75" customHeight="1" thickBot="1" x14ac:dyDescent="0.45">
      <c r="A357" s="47" t="s">
        <v>199</v>
      </c>
      <c r="B357" s="38">
        <v>640760</v>
      </c>
      <c r="C357" s="133" t="s">
        <v>184</v>
      </c>
      <c r="D357" s="134">
        <v>592.3599999999999</v>
      </c>
      <c r="E357" s="72">
        <v>13.67</v>
      </c>
      <c r="F357" s="72">
        <v>3</v>
      </c>
      <c r="G357" s="72">
        <f t="shared" si="29"/>
        <v>609.02999999999986</v>
      </c>
      <c r="H357" s="73">
        <v>653.26300000000003</v>
      </c>
      <c r="I357" s="74">
        <f t="shared" si="30"/>
        <v>60.903000000000134</v>
      </c>
      <c r="J357" s="75">
        <v>3.6</v>
      </c>
      <c r="K357" s="76">
        <f t="shared" si="31"/>
        <v>32.843150000000001</v>
      </c>
      <c r="L357" s="77">
        <v>4.4800000000000004</v>
      </c>
      <c r="M357" s="78">
        <f t="shared" si="32"/>
        <v>694.18615000000011</v>
      </c>
      <c r="N357" s="78">
        <v>13.67</v>
      </c>
      <c r="O357" s="79">
        <v>7.2</v>
      </c>
      <c r="P357" s="79">
        <f t="shared" si="28"/>
        <v>715.05615000000012</v>
      </c>
      <c r="Q357" s="58" t="s">
        <v>339</v>
      </c>
      <c r="R357" s="59">
        <v>4</v>
      </c>
      <c r="S357" s="60">
        <v>7.2</v>
      </c>
      <c r="T357" s="61" t="s">
        <v>339</v>
      </c>
      <c r="U357" s="61" t="s">
        <v>335</v>
      </c>
      <c r="V357" s="61" t="s">
        <v>335</v>
      </c>
      <c r="W357" s="61" t="s">
        <v>335</v>
      </c>
      <c r="X357" s="61" t="s">
        <v>339</v>
      </c>
      <c r="Y357" s="61">
        <v>4</v>
      </c>
      <c r="Z357" s="62">
        <v>0</v>
      </c>
      <c r="AA357" s="63" t="s">
        <v>339</v>
      </c>
      <c r="AB357" s="64">
        <v>2.4441274999999998E-2</v>
      </c>
      <c r="AC357" s="64" t="s">
        <v>339</v>
      </c>
      <c r="AD357" s="65">
        <v>6.6118449999999995E-2</v>
      </c>
      <c r="AE357" s="65" t="s">
        <v>339</v>
      </c>
      <c r="AF357" s="66">
        <v>0.14969884999999999</v>
      </c>
      <c r="AG357" s="66" t="s">
        <v>335</v>
      </c>
      <c r="AH357" s="67">
        <v>0.96741801999999999</v>
      </c>
      <c r="AI357" s="68" t="s">
        <v>335</v>
      </c>
      <c r="AJ357" s="69">
        <v>2.7361389999999999E-2</v>
      </c>
      <c r="AK357" s="69" t="s">
        <v>335</v>
      </c>
      <c r="AL357" s="70">
        <v>0.90500000000000003</v>
      </c>
      <c r="AM357" s="70" t="s">
        <v>339</v>
      </c>
      <c r="AO357" s="2"/>
    </row>
    <row r="358" spans="1:41" ht="18.75" customHeight="1" thickBot="1" x14ac:dyDescent="0.45">
      <c r="A358" s="47" t="s">
        <v>200</v>
      </c>
      <c r="B358" s="38">
        <v>4470001</v>
      </c>
      <c r="C358" s="133" t="s">
        <v>184</v>
      </c>
      <c r="D358" s="134">
        <v>808.05</v>
      </c>
      <c r="E358" s="72">
        <v>13.67</v>
      </c>
      <c r="F358" s="72">
        <v>2.4</v>
      </c>
      <c r="G358" s="72">
        <f t="shared" si="29"/>
        <v>824.11999999999989</v>
      </c>
      <c r="H358" s="73">
        <v>890.46199999999999</v>
      </c>
      <c r="I358" s="74">
        <f t="shared" si="30"/>
        <v>82.412000000000035</v>
      </c>
      <c r="J358" s="75">
        <v>3.6</v>
      </c>
      <c r="K358" s="76">
        <f t="shared" si="31"/>
        <v>44.703100000000006</v>
      </c>
      <c r="L358" s="77">
        <v>4.4800000000000004</v>
      </c>
      <c r="M358" s="78">
        <f t="shared" si="32"/>
        <v>943.24510000000009</v>
      </c>
      <c r="N358" s="78">
        <v>13.67</v>
      </c>
      <c r="O358" s="79">
        <v>0</v>
      </c>
      <c r="P358" s="79">
        <f t="shared" si="28"/>
        <v>956.91510000000005</v>
      </c>
      <c r="Q358" s="58" t="s">
        <v>335</v>
      </c>
      <c r="R358" s="59" t="s">
        <v>349</v>
      </c>
      <c r="S358" s="60">
        <v>0</v>
      </c>
      <c r="T358" s="61" t="s">
        <v>335</v>
      </c>
      <c r="U358" s="61" t="s">
        <v>335</v>
      </c>
      <c r="V358" s="61" t="s">
        <v>335</v>
      </c>
      <c r="W358" s="61" t="s">
        <v>335</v>
      </c>
      <c r="X358" s="61" t="s">
        <v>335</v>
      </c>
      <c r="Y358" s="61" t="s">
        <v>349</v>
      </c>
      <c r="Z358" s="62">
        <v>1.9292525000000001E-2</v>
      </c>
      <c r="AA358" s="63" t="s">
        <v>335</v>
      </c>
      <c r="AB358" s="64">
        <v>0</v>
      </c>
      <c r="AC358" s="64" t="s">
        <v>339</v>
      </c>
      <c r="AD358" s="65">
        <v>5.2766674999999999E-2</v>
      </c>
      <c r="AE358" s="65" t="s">
        <v>339</v>
      </c>
      <c r="AF358" s="66">
        <v>2.47525E-3</v>
      </c>
      <c r="AG358" s="66" t="s">
        <v>339</v>
      </c>
      <c r="AH358" s="67">
        <v>1</v>
      </c>
      <c r="AI358" s="68" t="s">
        <v>339</v>
      </c>
      <c r="AJ358" s="69" t="s">
        <v>356</v>
      </c>
      <c r="AK358" s="69" t="s">
        <v>356</v>
      </c>
      <c r="AL358" s="70" t="s">
        <v>341</v>
      </c>
      <c r="AM358" s="70" t="s">
        <v>335</v>
      </c>
      <c r="AO358" s="2"/>
    </row>
    <row r="359" spans="1:41" ht="18.75" customHeight="1" thickBot="1" x14ac:dyDescent="0.45">
      <c r="A359" s="117" t="s">
        <v>320</v>
      </c>
      <c r="B359" s="143"/>
      <c r="C359" s="144"/>
      <c r="D359" s="144"/>
      <c r="E359" s="120"/>
      <c r="F359" s="120"/>
      <c r="G359" s="120"/>
      <c r="H359" s="121"/>
      <c r="I359" s="123"/>
      <c r="J359" s="123"/>
      <c r="K359" s="124"/>
      <c r="L359" s="124"/>
      <c r="M359" s="124"/>
      <c r="N359" s="125"/>
      <c r="O359" s="125"/>
      <c r="P359" s="125"/>
      <c r="Q359" s="125"/>
      <c r="R359" s="125"/>
      <c r="S359" s="126"/>
      <c r="T359" s="126"/>
      <c r="U359" s="126"/>
      <c r="V359" s="126"/>
      <c r="W359" s="126"/>
      <c r="X359" s="126"/>
      <c r="Y359" s="126"/>
      <c r="Z359" s="127"/>
      <c r="AA359" s="126"/>
      <c r="AB359" s="127"/>
      <c r="AC359" s="127"/>
      <c r="AD359" s="127"/>
      <c r="AE359" s="127"/>
      <c r="AF359" s="127"/>
      <c r="AG359" s="127"/>
      <c r="AH359" s="127"/>
      <c r="AI359" s="128"/>
      <c r="AJ359" s="127"/>
      <c r="AK359" s="127"/>
      <c r="AL359" s="127"/>
      <c r="AM359" s="127"/>
      <c r="AO359" s="2"/>
    </row>
    <row r="360" spans="1:41" ht="18.75" customHeight="1" thickBot="1" x14ac:dyDescent="0.45">
      <c r="A360" s="137" t="s">
        <v>296</v>
      </c>
      <c r="B360" s="38">
        <v>4465407</v>
      </c>
      <c r="C360" s="48" t="s">
        <v>350</v>
      </c>
      <c r="D360" s="71">
        <v>238.57999999999998</v>
      </c>
      <c r="E360" s="72">
        <v>0</v>
      </c>
      <c r="F360" s="72">
        <v>2.4</v>
      </c>
      <c r="G360" s="72">
        <f t="shared" ref="G360:G366" si="33">SUM(D360:F360)</f>
        <v>240.98</v>
      </c>
      <c r="H360" s="73">
        <v>262.678</v>
      </c>
      <c r="I360" s="74">
        <f t="shared" ref="I360:I366" si="34">(H360-D360)</f>
        <v>24.098000000000013</v>
      </c>
      <c r="J360" s="75">
        <v>3.6</v>
      </c>
      <c r="K360" s="76">
        <v>0</v>
      </c>
      <c r="L360" s="77">
        <v>4.4800000000000004</v>
      </c>
      <c r="M360" s="78">
        <f t="shared" ref="M360:M366" si="35">D360+I360+J360+L360</f>
        <v>270.75800000000004</v>
      </c>
      <c r="N360" s="81">
        <v>0</v>
      </c>
      <c r="O360" s="79">
        <v>0</v>
      </c>
      <c r="P360" s="79">
        <f t="shared" ref="P360:P366" si="36">SUM(M360:O360)</f>
        <v>270.75800000000004</v>
      </c>
      <c r="Q360" s="58" t="s">
        <v>335</v>
      </c>
      <c r="R360" s="59" t="s">
        <v>349</v>
      </c>
      <c r="S360" s="60">
        <v>0</v>
      </c>
      <c r="T360" s="61" t="s">
        <v>339</v>
      </c>
      <c r="U360" s="61" t="s">
        <v>335</v>
      </c>
      <c r="V360" s="61" t="s">
        <v>339</v>
      </c>
      <c r="W360" s="61" t="s">
        <v>335</v>
      </c>
      <c r="X360" s="61" t="s">
        <v>335</v>
      </c>
      <c r="Y360" s="61" t="s">
        <v>349</v>
      </c>
      <c r="Z360" s="62">
        <v>6.4767500000000001E-4</v>
      </c>
      <c r="AA360" s="63" t="s">
        <v>339</v>
      </c>
      <c r="AB360" s="64">
        <v>1.9462649999999998E-2</v>
      </c>
      <c r="AC360" s="64" t="s">
        <v>339</v>
      </c>
      <c r="AD360" s="65">
        <v>0.159354575</v>
      </c>
      <c r="AE360" s="65" t="s">
        <v>335</v>
      </c>
      <c r="AF360" s="66">
        <v>5.5228724999999999E-2</v>
      </c>
      <c r="AG360" s="66" t="s">
        <v>339</v>
      </c>
      <c r="AH360" s="67">
        <v>0.99239756999999995</v>
      </c>
      <c r="AI360" s="68" t="s">
        <v>339</v>
      </c>
      <c r="AJ360" s="69">
        <v>1.6622170000000002E-2</v>
      </c>
      <c r="AK360" s="69" t="s">
        <v>335</v>
      </c>
      <c r="AL360" s="70" t="s">
        <v>340</v>
      </c>
      <c r="AM360" s="70" t="s">
        <v>335</v>
      </c>
      <c r="AO360" s="2"/>
    </row>
    <row r="361" spans="1:41" ht="18.75" customHeight="1" thickBot="1" x14ac:dyDescent="0.45">
      <c r="A361" s="47" t="s">
        <v>201</v>
      </c>
      <c r="B361" s="38">
        <v>4471806</v>
      </c>
      <c r="C361" s="48" t="s">
        <v>350</v>
      </c>
      <c r="D361" s="71">
        <v>236.4</v>
      </c>
      <c r="E361" s="72">
        <v>0</v>
      </c>
      <c r="F361" s="72">
        <v>1.7999999999999998</v>
      </c>
      <c r="G361" s="72">
        <f t="shared" si="33"/>
        <v>238.20000000000002</v>
      </c>
      <c r="H361" s="73">
        <v>260.22000000000003</v>
      </c>
      <c r="I361" s="74">
        <f t="shared" si="34"/>
        <v>23.820000000000022</v>
      </c>
      <c r="J361" s="75">
        <v>3.6</v>
      </c>
      <c r="K361" s="76">
        <v>0</v>
      </c>
      <c r="L361" s="77">
        <v>4.4800000000000004</v>
      </c>
      <c r="M361" s="78">
        <f t="shared" si="35"/>
        <v>268.30000000000007</v>
      </c>
      <c r="N361" s="81">
        <v>0</v>
      </c>
      <c r="O361" s="79">
        <v>3.6</v>
      </c>
      <c r="P361" s="79">
        <f t="shared" si="36"/>
        <v>271.90000000000009</v>
      </c>
      <c r="Q361" s="58" t="s">
        <v>339</v>
      </c>
      <c r="R361" s="59">
        <v>2</v>
      </c>
      <c r="S361" s="60">
        <v>3.6</v>
      </c>
      <c r="T361" s="61" t="s">
        <v>339</v>
      </c>
      <c r="U361" s="61" t="s">
        <v>335</v>
      </c>
      <c r="V361" s="61" t="s">
        <v>335</v>
      </c>
      <c r="W361" s="61" t="s">
        <v>335</v>
      </c>
      <c r="X361" s="61" t="s">
        <v>339</v>
      </c>
      <c r="Y361" s="61">
        <v>2</v>
      </c>
      <c r="Z361" s="62">
        <v>9.2824250000000004E-3</v>
      </c>
      <c r="AA361" s="63" t="s">
        <v>335</v>
      </c>
      <c r="AB361" s="64">
        <v>5.5964350000000003E-2</v>
      </c>
      <c r="AC361" s="64" t="s">
        <v>335</v>
      </c>
      <c r="AD361" s="65">
        <v>0.11569470000000001</v>
      </c>
      <c r="AE361" s="65" t="s">
        <v>335</v>
      </c>
      <c r="AF361" s="66">
        <v>8.6205025000000005E-2</v>
      </c>
      <c r="AG361" s="66" t="s">
        <v>335</v>
      </c>
      <c r="AH361" s="67">
        <v>0.989263275</v>
      </c>
      <c r="AI361" s="68" t="s">
        <v>339</v>
      </c>
      <c r="AJ361" s="69">
        <v>1.184077E-2</v>
      </c>
      <c r="AK361" s="69" t="s">
        <v>339</v>
      </c>
      <c r="AL361" s="70" t="s">
        <v>340</v>
      </c>
      <c r="AM361" s="70" t="s">
        <v>335</v>
      </c>
      <c r="AO361" s="2"/>
    </row>
    <row r="362" spans="1:41" s="1" customFormat="1" ht="18.75" customHeight="1" thickBot="1" x14ac:dyDescent="0.45">
      <c r="A362" s="47" t="s">
        <v>202</v>
      </c>
      <c r="B362" s="38">
        <v>4462904</v>
      </c>
      <c r="C362" s="145" t="s">
        <v>350</v>
      </c>
      <c r="D362" s="71">
        <v>227.73</v>
      </c>
      <c r="E362" s="72">
        <v>0</v>
      </c>
      <c r="F362" s="72">
        <v>0.6</v>
      </c>
      <c r="G362" s="72">
        <f t="shared" si="33"/>
        <v>228.32999999999998</v>
      </c>
      <c r="H362" s="73">
        <v>250.56300000000002</v>
      </c>
      <c r="I362" s="74">
        <f t="shared" si="34"/>
        <v>22.833000000000027</v>
      </c>
      <c r="J362" s="75">
        <v>3.6</v>
      </c>
      <c r="K362" s="76">
        <v>0</v>
      </c>
      <c r="L362" s="77">
        <v>4.4800000000000004</v>
      </c>
      <c r="M362" s="78">
        <f t="shared" si="35"/>
        <v>258.64300000000003</v>
      </c>
      <c r="N362" s="81">
        <v>0</v>
      </c>
      <c r="O362" s="140">
        <v>9</v>
      </c>
      <c r="P362" s="79">
        <f t="shared" si="36"/>
        <v>267.64300000000003</v>
      </c>
      <c r="Q362" s="58" t="s">
        <v>353</v>
      </c>
      <c r="R362" s="59">
        <v>5</v>
      </c>
      <c r="S362" s="60">
        <v>9</v>
      </c>
      <c r="T362" s="61" t="s">
        <v>339</v>
      </c>
      <c r="U362" s="61" t="s">
        <v>335</v>
      </c>
      <c r="V362" s="61" t="s">
        <v>335</v>
      </c>
      <c r="W362" s="61" t="s">
        <v>335</v>
      </c>
      <c r="X362" s="61" t="s">
        <v>339</v>
      </c>
      <c r="Y362" s="61">
        <v>5</v>
      </c>
      <c r="Z362" s="62">
        <v>0</v>
      </c>
      <c r="AA362" s="63" t="s">
        <v>339</v>
      </c>
      <c r="AB362" s="64">
        <v>5.4280850000000005E-2</v>
      </c>
      <c r="AC362" s="64" t="s">
        <v>335</v>
      </c>
      <c r="AD362" s="65">
        <v>3.0014725000000003E-2</v>
      </c>
      <c r="AE362" s="65" t="s">
        <v>339</v>
      </c>
      <c r="AF362" s="66">
        <v>2.8093199999999999E-2</v>
      </c>
      <c r="AG362" s="66" t="s">
        <v>339</v>
      </c>
      <c r="AH362" s="67">
        <v>0.98897058999999998</v>
      </c>
      <c r="AI362" s="68" t="s">
        <v>339</v>
      </c>
      <c r="AJ362" s="69">
        <v>2.2468430000000001E-2</v>
      </c>
      <c r="AK362" s="69" t="s">
        <v>335</v>
      </c>
      <c r="AL362" s="70">
        <v>0.76</v>
      </c>
      <c r="AM362" s="70" t="s">
        <v>339</v>
      </c>
    </row>
    <row r="363" spans="1:41" s="1" customFormat="1" ht="18.75" customHeight="1" thickBot="1" x14ac:dyDescent="0.45">
      <c r="A363" s="47" t="s">
        <v>203</v>
      </c>
      <c r="B363" s="38">
        <v>4497309</v>
      </c>
      <c r="C363" s="48" t="s">
        <v>350</v>
      </c>
      <c r="D363" s="71">
        <v>229.01</v>
      </c>
      <c r="E363" s="72">
        <v>0</v>
      </c>
      <c r="F363" s="72">
        <v>2.4</v>
      </c>
      <c r="G363" s="72">
        <f t="shared" si="33"/>
        <v>231.41</v>
      </c>
      <c r="H363" s="73">
        <v>252.15100000000001</v>
      </c>
      <c r="I363" s="74">
        <f t="shared" si="34"/>
        <v>23.14100000000002</v>
      </c>
      <c r="J363" s="75">
        <v>3.6</v>
      </c>
      <c r="K363" s="76">
        <v>0</v>
      </c>
      <c r="L363" s="77">
        <v>4.4800000000000004</v>
      </c>
      <c r="M363" s="78">
        <f t="shared" si="35"/>
        <v>260.23099999999999</v>
      </c>
      <c r="N363" s="81">
        <v>0</v>
      </c>
      <c r="O363" s="79">
        <v>10.8</v>
      </c>
      <c r="P363" s="79">
        <f t="shared" si="36"/>
        <v>271.03100000000001</v>
      </c>
      <c r="Q363" s="58" t="s">
        <v>339</v>
      </c>
      <c r="R363" s="59">
        <v>6</v>
      </c>
      <c r="S363" s="60">
        <v>10.8</v>
      </c>
      <c r="T363" s="61" t="s">
        <v>339</v>
      </c>
      <c r="U363" s="61" t="s">
        <v>335</v>
      </c>
      <c r="V363" s="61" t="s">
        <v>335</v>
      </c>
      <c r="W363" s="61" t="s">
        <v>335</v>
      </c>
      <c r="X363" s="61" t="s">
        <v>339</v>
      </c>
      <c r="Y363" s="61">
        <v>6</v>
      </c>
      <c r="Z363" s="62">
        <v>0</v>
      </c>
      <c r="AA363" s="63" t="s">
        <v>339</v>
      </c>
      <c r="AB363" s="64">
        <v>6.8502749999999994E-3</v>
      </c>
      <c r="AC363" s="64" t="s">
        <v>339</v>
      </c>
      <c r="AD363" s="65">
        <v>0.10567117499999999</v>
      </c>
      <c r="AE363" s="65" t="s">
        <v>339</v>
      </c>
      <c r="AF363" s="66">
        <v>7.8216725000000001E-2</v>
      </c>
      <c r="AG363" s="66" t="s">
        <v>339</v>
      </c>
      <c r="AH363" s="67">
        <v>1</v>
      </c>
      <c r="AI363" s="68" t="s">
        <v>339</v>
      </c>
      <c r="AJ363" s="69">
        <v>2.0185149999999999E-2</v>
      </c>
      <c r="AK363" s="69" t="s">
        <v>335</v>
      </c>
      <c r="AL363" s="70">
        <v>0.85</v>
      </c>
      <c r="AM363" s="70" t="s">
        <v>339</v>
      </c>
    </row>
    <row r="364" spans="1:41" ht="18.75" customHeight="1" thickBot="1" x14ac:dyDescent="0.45">
      <c r="A364" s="47" t="s">
        <v>204</v>
      </c>
      <c r="B364" s="38">
        <v>4485408</v>
      </c>
      <c r="C364" s="48" t="s">
        <v>350</v>
      </c>
      <c r="D364" s="71">
        <v>234.10999999999999</v>
      </c>
      <c r="E364" s="72">
        <v>0</v>
      </c>
      <c r="F364" s="72">
        <v>1.2</v>
      </c>
      <c r="G364" s="72">
        <f t="shared" si="33"/>
        <v>235.30999999999997</v>
      </c>
      <c r="H364" s="73">
        <v>257.64100000000002</v>
      </c>
      <c r="I364" s="74">
        <f t="shared" si="34"/>
        <v>23.531000000000034</v>
      </c>
      <c r="J364" s="75">
        <v>3.6</v>
      </c>
      <c r="K364" s="76">
        <v>0</v>
      </c>
      <c r="L364" s="77">
        <v>4.4800000000000004</v>
      </c>
      <c r="M364" s="78">
        <f t="shared" si="35"/>
        <v>265.72100000000006</v>
      </c>
      <c r="N364" s="81">
        <v>0</v>
      </c>
      <c r="O364" s="79">
        <v>5.4</v>
      </c>
      <c r="P364" s="79">
        <f t="shared" si="36"/>
        <v>271.12100000000004</v>
      </c>
      <c r="Q364" s="58" t="s">
        <v>339</v>
      </c>
      <c r="R364" s="59">
        <v>3</v>
      </c>
      <c r="S364" s="60">
        <v>5.4</v>
      </c>
      <c r="T364" s="61" t="s">
        <v>339</v>
      </c>
      <c r="U364" s="61" t="s">
        <v>335</v>
      </c>
      <c r="V364" s="61" t="s">
        <v>335</v>
      </c>
      <c r="W364" s="61" t="s">
        <v>335</v>
      </c>
      <c r="X364" s="61" t="s">
        <v>339</v>
      </c>
      <c r="Y364" s="61">
        <v>3</v>
      </c>
      <c r="Z364" s="62">
        <v>0</v>
      </c>
      <c r="AA364" s="63" t="s">
        <v>339</v>
      </c>
      <c r="AB364" s="64">
        <v>3.6293800000000001E-2</v>
      </c>
      <c r="AC364" s="64" t="s">
        <v>335</v>
      </c>
      <c r="AD364" s="65">
        <v>0.11606287499999998</v>
      </c>
      <c r="AE364" s="65" t="s">
        <v>335</v>
      </c>
      <c r="AF364" s="66">
        <v>0.10762049999999998</v>
      </c>
      <c r="AG364" s="66" t="s">
        <v>335</v>
      </c>
      <c r="AH364" s="67">
        <v>0.93758324999999998</v>
      </c>
      <c r="AI364" s="68" t="s">
        <v>335</v>
      </c>
      <c r="AJ364" s="69">
        <v>1.23771E-2</v>
      </c>
      <c r="AK364" s="69" t="s">
        <v>339</v>
      </c>
      <c r="AL364" s="70">
        <v>0.9</v>
      </c>
      <c r="AM364" s="70" t="s">
        <v>339</v>
      </c>
      <c r="AO364" s="2"/>
    </row>
    <row r="365" spans="1:41" ht="18.75" customHeight="1" thickBot="1" x14ac:dyDescent="0.45">
      <c r="A365" s="47" t="s">
        <v>205</v>
      </c>
      <c r="B365" s="38">
        <v>286176</v>
      </c>
      <c r="C365" s="48" t="s">
        <v>350</v>
      </c>
      <c r="D365" s="71">
        <v>226.85999999999999</v>
      </c>
      <c r="E365" s="72">
        <v>0</v>
      </c>
      <c r="F365" s="72">
        <v>1.2</v>
      </c>
      <c r="G365" s="72">
        <f t="shared" si="33"/>
        <v>228.05999999999997</v>
      </c>
      <c r="H365" s="73">
        <v>249.666</v>
      </c>
      <c r="I365" s="74">
        <f t="shared" si="34"/>
        <v>22.806000000000012</v>
      </c>
      <c r="J365" s="75">
        <v>3.6</v>
      </c>
      <c r="K365" s="76">
        <v>0</v>
      </c>
      <c r="L365" s="77">
        <v>4.4800000000000004</v>
      </c>
      <c r="M365" s="78">
        <f t="shared" si="35"/>
        <v>257.74599999999998</v>
      </c>
      <c r="N365" s="81">
        <v>0</v>
      </c>
      <c r="O365" s="79">
        <v>7.2</v>
      </c>
      <c r="P365" s="79">
        <f t="shared" si="36"/>
        <v>264.94599999999997</v>
      </c>
      <c r="Q365" s="58" t="s">
        <v>339</v>
      </c>
      <c r="R365" s="59">
        <v>4</v>
      </c>
      <c r="S365" s="60">
        <v>7.2</v>
      </c>
      <c r="T365" s="61" t="s">
        <v>339</v>
      </c>
      <c r="U365" s="61" t="s">
        <v>335</v>
      </c>
      <c r="V365" s="61" t="s">
        <v>335</v>
      </c>
      <c r="W365" s="61" t="s">
        <v>335</v>
      </c>
      <c r="X365" s="61" t="s">
        <v>339</v>
      </c>
      <c r="Y365" s="61">
        <v>4</v>
      </c>
      <c r="Z365" s="62">
        <v>0</v>
      </c>
      <c r="AA365" s="63" t="s">
        <v>339</v>
      </c>
      <c r="AB365" s="64">
        <v>2.3348000000000001E-2</v>
      </c>
      <c r="AC365" s="64" t="s">
        <v>339</v>
      </c>
      <c r="AD365" s="65">
        <v>5.7698149999999997E-2</v>
      </c>
      <c r="AE365" s="65" t="s">
        <v>339</v>
      </c>
      <c r="AF365" s="66">
        <v>0.102563775</v>
      </c>
      <c r="AG365" s="66" t="s">
        <v>335</v>
      </c>
      <c r="AH365" s="67">
        <v>0.97362048499999998</v>
      </c>
      <c r="AI365" s="68" t="s">
        <v>335</v>
      </c>
      <c r="AJ365" s="69">
        <v>1.6337529999999999E-2</v>
      </c>
      <c r="AK365" s="69" t="s">
        <v>335</v>
      </c>
      <c r="AL365" s="70">
        <v>0.79</v>
      </c>
      <c r="AM365" s="70" t="s">
        <v>339</v>
      </c>
      <c r="AO365" s="2"/>
    </row>
    <row r="366" spans="1:41" ht="18.75" customHeight="1" thickBot="1" x14ac:dyDescent="0.45">
      <c r="A366" s="47" t="s">
        <v>206</v>
      </c>
      <c r="B366" s="38">
        <v>4478703</v>
      </c>
      <c r="C366" s="48" t="s">
        <v>350</v>
      </c>
      <c r="D366" s="71">
        <v>270.43</v>
      </c>
      <c r="E366" s="72">
        <v>0</v>
      </c>
      <c r="F366" s="72">
        <v>2.4</v>
      </c>
      <c r="G366" s="72">
        <f t="shared" si="33"/>
        <v>272.83</v>
      </c>
      <c r="H366" s="73">
        <v>297.71300000000002</v>
      </c>
      <c r="I366" s="74">
        <f t="shared" si="34"/>
        <v>27.283000000000015</v>
      </c>
      <c r="J366" s="75">
        <v>3.6</v>
      </c>
      <c r="K366" s="76">
        <v>0</v>
      </c>
      <c r="L366" s="77">
        <v>4.4800000000000004</v>
      </c>
      <c r="M366" s="78">
        <f t="shared" si="35"/>
        <v>305.79300000000006</v>
      </c>
      <c r="N366" s="81">
        <v>0</v>
      </c>
      <c r="O366" s="79">
        <v>7.2</v>
      </c>
      <c r="P366" s="79">
        <f t="shared" si="36"/>
        <v>312.99300000000005</v>
      </c>
      <c r="Q366" s="58" t="s">
        <v>339</v>
      </c>
      <c r="R366" s="59">
        <v>4</v>
      </c>
      <c r="S366" s="60">
        <v>7.2</v>
      </c>
      <c r="T366" s="61" t="s">
        <v>339</v>
      </c>
      <c r="U366" s="61" t="s">
        <v>335</v>
      </c>
      <c r="V366" s="61" t="s">
        <v>335</v>
      </c>
      <c r="W366" s="61" t="s">
        <v>335</v>
      </c>
      <c r="X366" s="61" t="s">
        <v>339</v>
      </c>
      <c r="Y366" s="61">
        <v>4</v>
      </c>
      <c r="Z366" s="62">
        <v>0</v>
      </c>
      <c r="AA366" s="63" t="s">
        <v>339</v>
      </c>
      <c r="AB366" s="64">
        <v>2.8971625000000001E-2</v>
      </c>
      <c r="AC366" s="64" t="s">
        <v>335</v>
      </c>
      <c r="AD366" s="65">
        <v>0.12287507499999999</v>
      </c>
      <c r="AE366" s="65" t="s">
        <v>335</v>
      </c>
      <c r="AF366" s="66">
        <v>4.0245599999999999E-2</v>
      </c>
      <c r="AG366" s="66" t="s">
        <v>339</v>
      </c>
      <c r="AH366" s="67">
        <v>1</v>
      </c>
      <c r="AI366" s="68" t="s">
        <v>339</v>
      </c>
      <c r="AJ366" s="69">
        <v>1.439438E-2</v>
      </c>
      <c r="AK366" s="69" t="s">
        <v>339</v>
      </c>
      <c r="AL366" s="70" t="s">
        <v>340</v>
      </c>
      <c r="AM366" s="70" t="s">
        <v>335</v>
      </c>
      <c r="AO366" s="2"/>
    </row>
    <row r="367" spans="1:41" ht="18.75" customHeight="1" thickBot="1" x14ac:dyDescent="0.45">
      <c r="A367" s="117" t="s">
        <v>321</v>
      </c>
      <c r="B367" s="143"/>
      <c r="C367" s="144"/>
      <c r="D367" s="144"/>
      <c r="E367" s="120"/>
      <c r="F367" s="120"/>
      <c r="G367" s="120"/>
      <c r="H367" s="120"/>
      <c r="I367" s="123"/>
      <c r="J367" s="123"/>
      <c r="K367" s="124"/>
      <c r="L367" s="124"/>
      <c r="M367" s="124"/>
      <c r="N367" s="125"/>
      <c r="O367" s="125"/>
      <c r="P367" s="125"/>
      <c r="Q367" s="125"/>
      <c r="R367" s="125"/>
      <c r="S367" s="126"/>
      <c r="T367" s="126"/>
      <c r="U367" s="126"/>
      <c r="V367" s="126"/>
      <c r="W367" s="126"/>
      <c r="X367" s="126"/>
      <c r="Y367" s="126"/>
      <c r="Z367" s="127"/>
      <c r="AA367" s="126"/>
      <c r="AB367" s="127"/>
      <c r="AC367" s="127"/>
      <c r="AD367" s="127"/>
      <c r="AE367" s="127"/>
      <c r="AF367" s="127"/>
      <c r="AG367" s="127"/>
      <c r="AH367" s="127"/>
      <c r="AI367" s="128"/>
      <c r="AJ367" s="127"/>
      <c r="AK367" s="127"/>
      <c r="AL367" s="127"/>
      <c r="AM367" s="127"/>
      <c r="AO367" s="2"/>
    </row>
    <row r="368" spans="1:41" ht="18.75" customHeight="1" thickBot="1" x14ac:dyDescent="0.45">
      <c r="A368" s="137" t="s">
        <v>296</v>
      </c>
      <c r="B368" s="38">
        <v>4465407</v>
      </c>
      <c r="C368" s="48" t="s">
        <v>351</v>
      </c>
      <c r="D368" s="71">
        <v>222.3</v>
      </c>
      <c r="E368" s="72">
        <v>0</v>
      </c>
      <c r="F368" s="72">
        <v>2.4</v>
      </c>
      <c r="G368" s="72">
        <f t="shared" ref="G368:G374" si="37">SUM(D368:F368)</f>
        <v>224.70000000000002</v>
      </c>
      <c r="H368" s="73">
        <v>244.77000000000004</v>
      </c>
      <c r="I368" s="74">
        <f t="shared" ref="I368:I374" si="38">(H368-D368)</f>
        <v>22.470000000000027</v>
      </c>
      <c r="J368" s="75">
        <v>3.6</v>
      </c>
      <c r="K368" s="76">
        <v>0</v>
      </c>
      <c r="L368" s="77">
        <v>4.4800000000000004</v>
      </c>
      <c r="M368" s="78">
        <f t="shared" ref="M368:M374" si="39">D368+I368+J368+L368</f>
        <v>252.85000000000002</v>
      </c>
      <c r="N368" s="81">
        <v>0</v>
      </c>
      <c r="O368" s="79">
        <v>0</v>
      </c>
      <c r="P368" s="79">
        <f t="shared" ref="P368:P374" si="40">SUM(M368:O368)</f>
        <v>252.85000000000002</v>
      </c>
      <c r="Q368" s="58" t="s">
        <v>335</v>
      </c>
      <c r="R368" s="59" t="s">
        <v>349</v>
      </c>
      <c r="S368" s="60">
        <v>0</v>
      </c>
      <c r="T368" s="61" t="s">
        <v>339</v>
      </c>
      <c r="U368" s="61" t="s">
        <v>335</v>
      </c>
      <c r="V368" s="61" t="s">
        <v>339</v>
      </c>
      <c r="W368" s="61" t="s">
        <v>335</v>
      </c>
      <c r="X368" s="61" t="s">
        <v>335</v>
      </c>
      <c r="Y368" s="61" t="s">
        <v>349</v>
      </c>
      <c r="Z368" s="62">
        <v>6.4767500000000001E-4</v>
      </c>
      <c r="AA368" s="63" t="s">
        <v>339</v>
      </c>
      <c r="AB368" s="64">
        <v>1.9462649999999998E-2</v>
      </c>
      <c r="AC368" s="64" t="s">
        <v>339</v>
      </c>
      <c r="AD368" s="65">
        <v>0.159354575</v>
      </c>
      <c r="AE368" s="65" t="s">
        <v>335</v>
      </c>
      <c r="AF368" s="66">
        <v>5.5228724999999999E-2</v>
      </c>
      <c r="AG368" s="66" t="s">
        <v>339</v>
      </c>
      <c r="AH368" s="67">
        <v>0.99239756999999995</v>
      </c>
      <c r="AI368" s="68" t="s">
        <v>339</v>
      </c>
      <c r="AJ368" s="69">
        <v>1.6622170000000002E-2</v>
      </c>
      <c r="AK368" s="69" t="s">
        <v>335</v>
      </c>
      <c r="AL368" s="70" t="s">
        <v>340</v>
      </c>
      <c r="AM368" s="70" t="s">
        <v>335</v>
      </c>
      <c r="AO368" s="2"/>
    </row>
    <row r="369" spans="1:42" ht="18.75" customHeight="1" thickBot="1" x14ac:dyDescent="0.45">
      <c r="A369" s="47" t="s">
        <v>201</v>
      </c>
      <c r="B369" s="38">
        <v>4471806</v>
      </c>
      <c r="C369" s="48" t="s">
        <v>351</v>
      </c>
      <c r="D369" s="71">
        <v>215.52</v>
      </c>
      <c r="E369" s="72">
        <v>0</v>
      </c>
      <c r="F369" s="72">
        <v>1.8</v>
      </c>
      <c r="G369" s="72">
        <f t="shared" si="37"/>
        <v>217.32000000000002</v>
      </c>
      <c r="H369" s="73">
        <v>237.25200000000004</v>
      </c>
      <c r="I369" s="74">
        <f t="shared" si="38"/>
        <v>21.732000000000028</v>
      </c>
      <c r="J369" s="75">
        <v>3.6</v>
      </c>
      <c r="K369" s="76">
        <v>0</v>
      </c>
      <c r="L369" s="77">
        <v>4.4800000000000004</v>
      </c>
      <c r="M369" s="78">
        <f t="shared" si="39"/>
        <v>245.33200000000002</v>
      </c>
      <c r="N369" s="81">
        <v>0</v>
      </c>
      <c r="O369" s="79">
        <v>3.6</v>
      </c>
      <c r="P369" s="79">
        <f t="shared" si="40"/>
        <v>248.93200000000002</v>
      </c>
      <c r="Q369" s="58" t="s">
        <v>339</v>
      </c>
      <c r="R369" s="59">
        <v>2</v>
      </c>
      <c r="S369" s="60">
        <v>3.6</v>
      </c>
      <c r="T369" s="61" t="s">
        <v>339</v>
      </c>
      <c r="U369" s="61" t="s">
        <v>335</v>
      </c>
      <c r="V369" s="61" t="s">
        <v>335</v>
      </c>
      <c r="W369" s="61" t="s">
        <v>335</v>
      </c>
      <c r="X369" s="61" t="s">
        <v>339</v>
      </c>
      <c r="Y369" s="61">
        <v>2</v>
      </c>
      <c r="Z369" s="62">
        <v>9.2824250000000004E-3</v>
      </c>
      <c r="AA369" s="63" t="s">
        <v>335</v>
      </c>
      <c r="AB369" s="64">
        <v>5.5964350000000003E-2</v>
      </c>
      <c r="AC369" s="64" t="s">
        <v>335</v>
      </c>
      <c r="AD369" s="65">
        <v>0.11569470000000001</v>
      </c>
      <c r="AE369" s="65" t="s">
        <v>335</v>
      </c>
      <c r="AF369" s="66">
        <v>8.6205025000000005E-2</v>
      </c>
      <c r="AG369" s="66" t="s">
        <v>335</v>
      </c>
      <c r="AH369" s="67">
        <v>0.989263275</v>
      </c>
      <c r="AI369" s="68" t="s">
        <v>339</v>
      </c>
      <c r="AJ369" s="69">
        <v>1.184077E-2</v>
      </c>
      <c r="AK369" s="69" t="s">
        <v>339</v>
      </c>
      <c r="AL369" s="70" t="s">
        <v>340</v>
      </c>
      <c r="AM369" s="70" t="s">
        <v>335</v>
      </c>
      <c r="AO369" s="2"/>
    </row>
    <row r="370" spans="1:42" ht="18.75" customHeight="1" thickBot="1" x14ac:dyDescent="0.45">
      <c r="A370" s="47" t="s">
        <v>202</v>
      </c>
      <c r="B370" s="38">
        <v>4462904</v>
      </c>
      <c r="C370" s="48" t="s">
        <v>351</v>
      </c>
      <c r="D370" s="71">
        <v>209.47</v>
      </c>
      <c r="E370" s="72">
        <v>0</v>
      </c>
      <c r="F370" s="72">
        <v>0.6</v>
      </c>
      <c r="G370" s="72">
        <f t="shared" si="37"/>
        <v>210.07</v>
      </c>
      <c r="H370" s="73">
        <v>230.47700000000003</v>
      </c>
      <c r="I370" s="74">
        <f t="shared" si="38"/>
        <v>21.007000000000033</v>
      </c>
      <c r="J370" s="75">
        <v>3.6</v>
      </c>
      <c r="K370" s="76">
        <v>0</v>
      </c>
      <c r="L370" s="77">
        <v>4.4800000000000004</v>
      </c>
      <c r="M370" s="78">
        <f t="shared" si="39"/>
        <v>238.55700000000002</v>
      </c>
      <c r="N370" s="81">
        <v>0</v>
      </c>
      <c r="O370" s="140">
        <v>9</v>
      </c>
      <c r="P370" s="79">
        <f t="shared" si="40"/>
        <v>247.55700000000002</v>
      </c>
      <c r="Q370" s="58" t="s">
        <v>353</v>
      </c>
      <c r="R370" s="59">
        <v>5</v>
      </c>
      <c r="S370" s="60">
        <v>9</v>
      </c>
      <c r="T370" s="61" t="s">
        <v>339</v>
      </c>
      <c r="U370" s="61" t="s">
        <v>335</v>
      </c>
      <c r="V370" s="61" t="s">
        <v>335</v>
      </c>
      <c r="W370" s="61" t="s">
        <v>335</v>
      </c>
      <c r="X370" s="61" t="s">
        <v>339</v>
      </c>
      <c r="Y370" s="61">
        <v>5</v>
      </c>
      <c r="Z370" s="62">
        <v>0</v>
      </c>
      <c r="AA370" s="63" t="s">
        <v>339</v>
      </c>
      <c r="AB370" s="64">
        <v>5.4280850000000005E-2</v>
      </c>
      <c r="AC370" s="64" t="s">
        <v>335</v>
      </c>
      <c r="AD370" s="65">
        <v>3.0014725000000003E-2</v>
      </c>
      <c r="AE370" s="65" t="s">
        <v>339</v>
      </c>
      <c r="AF370" s="66">
        <v>2.8093199999999999E-2</v>
      </c>
      <c r="AG370" s="66" t="s">
        <v>339</v>
      </c>
      <c r="AH370" s="67">
        <v>0.98897058999999998</v>
      </c>
      <c r="AI370" s="68" t="s">
        <v>339</v>
      </c>
      <c r="AJ370" s="69">
        <v>2.2468430000000001E-2</v>
      </c>
      <c r="AK370" s="69" t="s">
        <v>335</v>
      </c>
      <c r="AL370" s="70">
        <v>0.76</v>
      </c>
      <c r="AM370" s="70" t="s">
        <v>339</v>
      </c>
    </row>
    <row r="371" spans="1:42" s="3" customFormat="1" ht="18.75" customHeight="1" thickBot="1" x14ac:dyDescent="0.45">
      <c r="A371" s="47" t="s">
        <v>203</v>
      </c>
      <c r="B371" s="38">
        <v>4497309</v>
      </c>
      <c r="C371" s="48" t="s">
        <v>351</v>
      </c>
      <c r="D371" s="71">
        <v>213.61</v>
      </c>
      <c r="E371" s="72">
        <v>0</v>
      </c>
      <c r="F371" s="72">
        <v>2.4</v>
      </c>
      <c r="G371" s="72">
        <f t="shared" si="37"/>
        <v>216.01000000000002</v>
      </c>
      <c r="H371" s="73">
        <v>235.21100000000004</v>
      </c>
      <c r="I371" s="74">
        <f t="shared" si="38"/>
        <v>21.601000000000028</v>
      </c>
      <c r="J371" s="75">
        <v>3.6</v>
      </c>
      <c r="K371" s="76">
        <v>0</v>
      </c>
      <c r="L371" s="77">
        <v>4.4800000000000004</v>
      </c>
      <c r="M371" s="78">
        <f t="shared" si="39"/>
        <v>243.29100000000003</v>
      </c>
      <c r="N371" s="81">
        <v>0</v>
      </c>
      <c r="O371" s="79">
        <v>10.8</v>
      </c>
      <c r="P371" s="79">
        <f t="shared" si="40"/>
        <v>254.09100000000004</v>
      </c>
      <c r="Q371" s="58" t="s">
        <v>339</v>
      </c>
      <c r="R371" s="59">
        <v>6</v>
      </c>
      <c r="S371" s="60">
        <v>10.8</v>
      </c>
      <c r="T371" s="61" t="s">
        <v>339</v>
      </c>
      <c r="U371" s="61" t="s">
        <v>335</v>
      </c>
      <c r="V371" s="61" t="s">
        <v>335</v>
      </c>
      <c r="W371" s="61" t="s">
        <v>335</v>
      </c>
      <c r="X371" s="61" t="s">
        <v>339</v>
      </c>
      <c r="Y371" s="61">
        <v>6</v>
      </c>
      <c r="Z371" s="62">
        <v>0</v>
      </c>
      <c r="AA371" s="63" t="s">
        <v>339</v>
      </c>
      <c r="AB371" s="64">
        <v>6.8502749999999994E-3</v>
      </c>
      <c r="AC371" s="64" t="s">
        <v>339</v>
      </c>
      <c r="AD371" s="65">
        <v>0.10567117499999999</v>
      </c>
      <c r="AE371" s="65" t="s">
        <v>339</v>
      </c>
      <c r="AF371" s="66">
        <v>7.8216725000000001E-2</v>
      </c>
      <c r="AG371" s="66" t="s">
        <v>339</v>
      </c>
      <c r="AH371" s="67">
        <v>1</v>
      </c>
      <c r="AI371" s="68" t="s">
        <v>339</v>
      </c>
      <c r="AJ371" s="69">
        <v>2.0185149999999999E-2</v>
      </c>
      <c r="AK371" s="69" t="s">
        <v>335</v>
      </c>
      <c r="AL371" s="70">
        <v>0.85</v>
      </c>
      <c r="AM371" s="70" t="s">
        <v>339</v>
      </c>
    </row>
    <row r="372" spans="1:42" ht="18.75" customHeight="1" thickBot="1" x14ac:dyDescent="0.45">
      <c r="A372" s="47" t="s">
        <v>204</v>
      </c>
      <c r="B372" s="38">
        <v>4485408</v>
      </c>
      <c r="C372" s="48" t="s">
        <v>351</v>
      </c>
      <c r="D372" s="71">
        <v>211.13</v>
      </c>
      <c r="E372" s="72">
        <v>0</v>
      </c>
      <c r="F372" s="72">
        <v>1.2</v>
      </c>
      <c r="G372" s="72">
        <f t="shared" si="37"/>
        <v>212.32999999999998</v>
      </c>
      <c r="H372" s="73">
        <v>232.36300000000003</v>
      </c>
      <c r="I372" s="74">
        <f t="shared" si="38"/>
        <v>21.233000000000033</v>
      </c>
      <c r="J372" s="75">
        <v>3.6</v>
      </c>
      <c r="K372" s="76">
        <v>0</v>
      </c>
      <c r="L372" s="77">
        <v>4.4800000000000004</v>
      </c>
      <c r="M372" s="78">
        <f t="shared" si="39"/>
        <v>240.44300000000001</v>
      </c>
      <c r="N372" s="81">
        <v>0</v>
      </c>
      <c r="O372" s="79">
        <v>5.4</v>
      </c>
      <c r="P372" s="79">
        <f t="shared" si="40"/>
        <v>245.84300000000002</v>
      </c>
      <c r="Q372" s="58" t="s">
        <v>339</v>
      </c>
      <c r="R372" s="59">
        <v>3</v>
      </c>
      <c r="S372" s="60">
        <v>5.4</v>
      </c>
      <c r="T372" s="61" t="s">
        <v>339</v>
      </c>
      <c r="U372" s="61" t="s">
        <v>335</v>
      </c>
      <c r="V372" s="61" t="s">
        <v>335</v>
      </c>
      <c r="W372" s="61" t="s">
        <v>335</v>
      </c>
      <c r="X372" s="61" t="s">
        <v>339</v>
      </c>
      <c r="Y372" s="61">
        <v>3</v>
      </c>
      <c r="Z372" s="62">
        <v>0</v>
      </c>
      <c r="AA372" s="63" t="s">
        <v>339</v>
      </c>
      <c r="AB372" s="64">
        <v>3.6293800000000001E-2</v>
      </c>
      <c r="AC372" s="64" t="s">
        <v>335</v>
      </c>
      <c r="AD372" s="65">
        <v>0.11606287499999998</v>
      </c>
      <c r="AE372" s="65" t="s">
        <v>335</v>
      </c>
      <c r="AF372" s="66">
        <v>0.10762049999999998</v>
      </c>
      <c r="AG372" s="66" t="s">
        <v>335</v>
      </c>
      <c r="AH372" s="67">
        <v>0.93758324999999998</v>
      </c>
      <c r="AI372" s="68" t="s">
        <v>335</v>
      </c>
      <c r="AJ372" s="69">
        <v>1.23771E-2</v>
      </c>
      <c r="AK372" s="69" t="s">
        <v>339</v>
      </c>
      <c r="AL372" s="70">
        <v>0.9</v>
      </c>
      <c r="AM372" s="70" t="s">
        <v>339</v>
      </c>
    </row>
    <row r="373" spans="1:42" ht="18.75" customHeight="1" thickBot="1" x14ac:dyDescent="0.45">
      <c r="A373" s="47" t="s">
        <v>205</v>
      </c>
      <c r="B373" s="38">
        <v>286176</v>
      </c>
      <c r="C373" s="48" t="s">
        <v>351</v>
      </c>
      <c r="D373" s="71">
        <v>219.83</v>
      </c>
      <c r="E373" s="72">
        <v>0</v>
      </c>
      <c r="F373" s="72">
        <v>1.2</v>
      </c>
      <c r="G373" s="72">
        <f t="shared" si="37"/>
        <v>221.03</v>
      </c>
      <c r="H373" s="73">
        <v>241.93300000000005</v>
      </c>
      <c r="I373" s="74">
        <f t="shared" si="38"/>
        <v>22.103000000000037</v>
      </c>
      <c r="J373" s="75">
        <v>3.6</v>
      </c>
      <c r="K373" s="76">
        <v>0</v>
      </c>
      <c r="L373" s="77">
        <v>4.4800000000000004</v>
      </c>
      <c r="M373" s="78">
        <f t="shared" si="39"/>
        <v>250.01300000000003</v>
      </c>
      <c r="N373" s="81">
        <v>0</v>
      </c>
      <c r="O373" s="79">
        <v>7.2</v>
      </c>
      <c r="P373" s="79">
        <f t="shared" si="40"/>
        <v>257.21300000000002</v>
      </c>
      <c r="Q373" s="58" t="s">
        <v>339</v>
      </c>
      <c r="R373" s="59">
        <v>4</v>
      </c>
      <c r="S373" s="60">
        <v>7.2</v>
      </c>
      <c r="T373" s="61" t="s">
        <v>339</v>
      </c>
      <c r="U373" s="61" t="s">
        <v>335</v>
      </c>
      <c r="V373" s="61" t="s">
        <v>335</v>
      </c>
      <c r="W373" s="61" t="s">
        <v>335</v>
      </c>
      <c r="X373" s="61" t="s">
        <v>339</v>
      </c>
      <c r="Y373" s="61">
        <v>4</v>
      </c>
      <c r="Z373" s="62">
        <v>0</v>
      </c>
      <c r="AA373" s="63" t="s">
        <v>339</v>
      </c>
      <c r="AB373" s="64">
        <v>2.3348000000000001E-2</v>
      </c>
      <c r="AC373" s="64" t="s">
        <v>339</v>
      </c>
      <c r="AD373" s="65">
        <v>5.7698149999999997E-2</v>
      </c>
      <c r="AE373" s="65" t="s">
        <v>339</v>
      </c>
      <c r="AF373" s="66">
        <v>0.102563775</v>
      </c>
      <c r="AG373" s="66" t="s">
        <v>335</v>
      </c>
      <c r="AH373" s="67">
        <v>0.97362048499999998</v>
      </c>
      <c r="AI373" s="68" t="s">
        <v>335</v>
      </c>
      <c r="AJ373" s="69">
        <v>1.6337529999999999E-2</v>
      </c>
      <c r="AK373" s="69" t="s">
        <v>335</v>
      </c>
      <c r="AL373" s="70">
        <v>0.79</v>
      </c>
      <c r="AM373" s="70" t="s">
        <v>339</v>
      </c>
    </row>
    <row r="374" spans="1:42" ht="18.75" customHeight="1" thickBot="1" x14ac:dyDescent="0.45">
      <c r="A374" s="47" t="s">
        <v>206</v>
      </c>
      <c r="B374" s="38">
        <v>4478703</v>
      </c>
      <c r="C374" s="48" t="s">
        <v>351</v>
      </c>
      <c r="D374" s="71">
        <v>217.94</v>
      </c>
      <c r="E374" s="72">
        <v>0</v>
      </c>
      <c r="F374" s="72">
        <v>2.4</v>
      </c>
      <c r="G374" s="72">
        <f t="shared" si="37"/>
        <v>220.34</v>
      </c>
      <c r="H374" s="73">
        <v>239.97400000000002</v>
      </c>
      <c r="I374" s="74">
        <f t="shared" si="38"/>
        <v>22.03400000000002</v>
      </c>
      <c r="J374" s="75">
        <v>3.6</v>
      </c>
      <c r="K374" s="76">
        <v>0</v>
      </c>
      <c r="L374" s="77">
        <v>4.4800000000000004</v>
      </c>
      <c r="M374" s="78">
        <f t="shared" si="39"/>
        <v>248.054</v>
      </c>
      <c r="N374" s="81">
        <v>0</v>
      </c>
      <c r="O374" s="79">
        <v>7.2</v>
      </c>
      <c r="P374" s="79">
        <f t="shared" si="40"/>
        <v>255.25399999999999</v>
      </c>
      <c r="Q374" s="58" t="s">
        <v>339</v>
      </c>
      <c r="R374" s="59">
        <v>4</v>
      </c>
      <c r="S374" s="60">
        <v>7.2</v>
      </c>
      <c r="T374" s="61" t="s">
        <v>339</v>
      </c>
      <c r="U374" s="61" t="s">
        <v>335</v>
      </c>
      <c r="V374" s="61" t="s">
        <v>335</v>
      </c>
      <c r="W374" s="61" t="s">
        <v>335</v>
      </c>
      <c r="X374" s="61" t="s">
        <v>339</v>
      </c>
      <c r="Y374" s="61">
        <v>4</v>
      </c>
      <c r="Z374" s="62">
        <v>0</v>
      </c>
      <c r="AA374" s="63" t="s">
        <v>339</v>
      </c>
      <c r="AB374" s="64">
        <v>2.8971625000000001E-2</v>
      </c>
      <c r="AC374" s="64" t="s">
        <v>335</v>
      </c>
      <c r="AD374" s="65">
        <v>0.12287507499999999</v>
      </c>
      <c r="AE374" s="65" t="s">
        <v>335</v>
      </c>
      <c r="AF374" s="66">
        <v>4.0245599999999999E-2</v>
      </c>
      <c r="AG374" s="66" t="s">
        <v>339</v>
      </c>
      <c r="AH374" s="67">
        <v>1</v>
      </c>
      <c r="AI374" s="68" t="s">
        <v>339</v>
      </c>
      <c r="AJ374" s="69">
        <v>1.439438E-2</v>
      </c>
      <c r="AK374" s="69" t="s">
        <v>339</v>
      </c>
      <c r="AL374" s="70" t="s">
        <v>340</v>
      </c>
      <c r="AM374" s="70" t="s">
        <v>335</v>
      </c>
    </row>
    <row r="375" spans="1:42" ht="19.95" customHeight="1" thickBot="1" x14ac:dyDescent="0.45">
      <c r="A375" s="176" t="s">
        <v>415</v>
      </c>
      <c r="B375" s="177"/>
      <c r="C375" s="177"/>
      <c r="D375" s="177"/>
      <c r="E375" s="178"/>
      <c r="F375" s="178"/>
      <c r="G375" s="178"/>
      <c r="H375" s="179"/>
      <c r="I375" s="180"/>
      <c r="J375" s="180"/>
      <c r="K375" s="179"/>
      <c r="L375" s="179"/>
      <c r="M375" s="179"/>
      <c r="N375" s="179"/>
      <c r="O375" s="179"/>
      <c r="P375" s="179"/>
      <c r="Q375" s="181"/>
      <c r="R375" s="182"/>
      <c r="S375" s="180"/>
      <c r="T375" s="180"/>
      <c r="U375" s="180"/>
      <c r="V375" s="180"/>
      <c r="W375" s="180"/>
      <c r="X375" s="180"/>
      <c r="Y375" s="180"/>
      <c r="Z375" s="183"/>
      <c r="AA375" s="180"/>
      <c r="AB375" s="183"/>
      <c r="AC375" s="183"/>
      <c r="AD375" s="183"/>
      <c r="AE375" s="183"/>
      <c r="AF375" s="183"/>
      <c r="AG375" s="183"/>
      <c r="AH375" s="183"/>
      <c r="AI375" s="184"/>
      <c r="AJ375" s="183"/>
      <c r="AK375" s="183"/>
      <c r="AL375" s="183"/>
      <c r="AM375" s="185"/>
    </row>
    <row r="376" spans="1:42" s="10" customFormat="1" ht="35.15" customHeight="1" thickBot="1" x14ac:dyDescent="0.45">
      <c r="A376" s="129" t="s">
        <v>416</v>
      </c>
      <c r="B376" s="38">
        <v>874167</v>
      </c>
      <c r="C376" s="145" t="s">
        <v>415</v>
      </c>
      <c r="D376" s="186">
        <v>0</v>
      </c>
      <c r="E376" s="186">
        <v>0</v>
      </c>
      <c r="F376" s="186">
        <v>0</v>
      </c>
      <c r="G376" s="236">
        <f t="shared" ref="G376:G377" si="41">D376+E376+F376</f>
        <v>0</v>
      </c>
      <c r="H376" s="186">
        <v>0</v>
      </c>
      <c r="I376" s="187">
        <f t="shared" ref="I376:I377" si="42">(H376-D376)</f>
        <v>0</v>
      </c>
      <c r="J376" s="186">
        <v>0</v>
      </c>
      <c r="K376" s="186">
        <v>0</v>
      </c>
      <c r="L376" s="186">
        <v>0</v>
      </c>
      <c r="M376" s="188">
        <f>P376-N376</f>
        <v>439.25</v>
      </c>
      <c r="N376" s="188">
        <v>13.67</v>
      </c>
      <c r="O376" s="188">
        <v>0</v>
      </c>
      <c r="P376" s="189">
        <v>452.92</v>
      </c>
      <c r="Q376" s="201" t="s">
        <v>341</v>
      </c>
      <c r="R376" s="190" t="s">
        <v>341</v>
      </c>
      <c r="S376" s="191" t="s">
        <v>341</v>
      </c>
      <c r="T376" s="192" t="s">
        <v>341</v>
      </c>
      <c r="U376" s="192" t="s">
        <v>341</v>
      </c>
      <c r="V376" s="192" t="s">
        <v>341</v>
      </c>
      <c r="W376" s="192" t="s">
        <v>341</v>
      </c>
      <c r="X376" s="192" t="s">
        <v>341</v>
      </c>
      <c r="Y376" s="192" t="s">
        <v>341</v>
      </c>
      <c r="Z376" s="193" t="s">
        <v>341</v>
      </c>
      <c r="AA376" s="194" t="s">
        <v>341</v>
      </c>
      <c r="AB376" s="195" t="s">
        <v>341</v>
      </c>
      <c r="AC376" s="195" t="s">
        <v>341</v>
      </c>
      <c r="AD376" s="196" t="s">
        <v>341</v>
      </c>
      <c r="AE376" s="196" t="s">
        <v>341</v>
      </c>
      <c r="AF376" s="197" t="s">
        <v>341</v>
      </c>
      <c r="AG376" s="197" t="s">
        <v>341</v>
      </c>
      <c r="AH376" s="198" t="s">
        <v>341</v>
      </c>
      <c r="AI376" s="198" t="s">
        <v>341</v>
      </c>
      <c r="AJ376" s="199" t="s">
        <v>341</v>
      </c>
      <c r="AK376" s="199" t="s">
        <v>341</v>
      </c>
      <c r="AL376" s="200" t="s">
        <v>341</v>
      </c>
      <c r="AM376" s="200" t="s">
        <v>341</v>
      </c>
      <c r="AP376" s="212"/>
    </row>
    <row r="377" spans="1:42" s="10" customFormat="1" ht="35.15" customHeight="1" thickBot="1" x14ac:dyDescent="0.45">
      <c r="A377" s="208" t="s">
        <v>431</v>
      </c>
      <c r="B377" s="48">
        <v>889717</v>
      </c>
      <c r="C377" s="145" t="s">
        <v>415</v>
      </c>
      <c r="D377" s="186">
        <v>0</v>
      </c>
      <c r="E377" s="186">
        <v>0</v>
      </c>
      <c r="F377" s="186">
        <v>0</v>
      </c>
      <c r="G377" s="236">
        <f t="shared" si="41"/>
        <v>0</v>
      </c>
      <c r="H377" s="186">
        <v>0</v>
      </c>
      <c r="I377" s="187">
        <f t="shared" si="42"/>
        <v>0</v>
      </c>
      <c r="J377" s="186">
        <v>0</v>
      </c>
      <c r="K377" s="186">
        <v>0</v>
      </c>
      <c r="L377" s="186">
        <v>0</v>
      </c>
      <c r="M377" s="221">
        <v>439.25</v>
      </c>
      <c r="N377" s="188">
        <v>13.67</v>
      </c>
      <c r="O377" s="188">
        <v>0</v>
      </c>
      <c r="P377" s="238">
        <f>M377+N377+O377</f>
        <v>452.92</v>
      </c>
      <c r="Q377" s="222" t="s">
        <v>341</v>
      </c>
      <c r="R377" s="223" t="s">
        <v>341</v>
      </c>
      <c r="S377" s="224" t="s">
        <v>341</v>
      </c>
      <c r="T377" s="225" t="s">
        <v>341</v>
      </c>
      <c r="U377" s="225" t="s">
        <v>341</v>
      </c>
      <c r="V377" s="225" t="s">
        <v>341</v>
      </c>
      <c r="W377" s="225" t="s">
        <v>341</v>
      </c>
      <c r="X377" s="225" t="s">
        <v>341</v>
      </c>
      <c r="Y377" s="225" t="s">
        <v>341</v>
      </c>
      <c r="Z377" s="226" t="s">
        <v>341</v>
      </c>
      <c r="AA377" s="227" t="s">
        <v>341</v>
      </c>
      <c r="AB377" s="228" t="s">
        <v>341</v>
      </c>
      <c r="AC377" s="228" t="s">
        <v>341</v>
      </c>
      <c r="AD377" s="229" t="s">
        <v>341</v>
      </c>
      <c r="AE377" s="229" t="s">
        <v>341</v>
      </c>
      <c r="AF377" s="230" t="s">
        <v>341</v>
      </c>
      <c r="AG377" s="230" t="s">
        <v>341</v>
      </c>
      <c r="AH377" s="231" t="s">
        <v>341</v>
      </c>
      <c r="AI377" s="231" t="s">
        <v>341</v>
      </c>
      <c r="AJ377" s="232" t="s">
        <v>341</v>
      </c>
      <c r="AK377" s="232" t="s">
        <v>341</v>
      </c>
      <c r="AL377" s="233" t="s">
        <v>341</v>
      </c>
      <c r="AM377" s="233" t="s">
        <v>341</v>
      </c>
    </row>
    <row r="378" spans="1:42" ht="19.95" customHeight="1" x14ac:dyDescent="0.4">
      <c r="A378" s="6"/>
      <c r="B378" s="11"/>
      <c r="C378" s="11"/>
      <c r="D378" s="11"/>
      <c r="M378" s="16"/>
      <c r="Z378" s="20"/>
      <c r="AB378" s="20"/>
      <c r="AC378" s="20"/>
      <c r="AD378" s="20"/>
      <c r="AE378" s="20"/>
      <c r="AF378" s="20"/>
      <c r="AG378" s="20"/>
      <c r="AH378" s="20"/>
      <c r="AI378" s="21"/>
      <c r="AJ378" s="20"/>
      <c r="AK378" s="20"/>
      <c r="AL378" s="20"/>
      <c r="AM378" s="20"/>
    </row>
    <row r="379" spans="1:42" ht="15.45" x14ac:dyDescent="0.4">
      <c r="A379" s="202"/>
      <c r="B379" s="11"/>
      <c r="C379" s="11"/>
      <c r="D379" s="11"/>
      <c r="M379" s="16"/>
      <c r="Z379" s="20"/>
      <c r="AB379" s="20"/>
      <c r="AC379" s="20"/>
      <c r="AD379" s="20"/>
      <c r="AE379" s="20"/>
      <c r="AF379" s="20"/>
      <c r="AG379" s="20"/>
      <c r="AH379" s="20"/>
      <c r="AI379" s="21"/>
      <c r="AJ379" s="20"/>
      <c r="AK379" s="20"/>
      <c r="AL379" s="20"/>
      <c r="AM379" s="20"/>
    </row>
    <row r="380" spans="1:42" x14ac:dyDescent="0.4">
      <c r="M380" s="16"/>
      <c r="P380" s="169"/>
      <c r="Z380" s="20"/>
      <c r="AB380" s="20"/>
      <c r="AC380" s="20"/>
      <c r="AD380" s="20"/>
      <c r="AE380" s="20"/>
      <c r="AF380" s="20"/>
      <c r="AG380" s="20"/>
      <c r="AH380" s="20"/>
      <c r="AI380" s="21"/>
      <c r="AJ380" s="20"/>
      <c r="AK380" s="20"/>
      <c r="AL380" s="20"/>
      <c r="AM380" s="20"/>
    </row>
    <row r="381" spans="1:42" x14ac:dyDescent="0.4">
      <c r="M381" s="16"/>
      <c r="Z381" s="20"/>
      <c r="AB381" s="20"/>
      <c r="AC381" s="20"/>
      <c r="AD381" s="20"/>
      <c r="AE381" s="20"/>
      <c r="AF381" s="20"/>
      <c r="AG381" s="20"/>
      <c r="AH381" s="20"/>
      <c r="AI381" s="21"/>
      <c r="AJ381" s="20"/>
      <c r="AK381" s="20"/>
      <c r="AL381" s="20"/>
      <c r="AM381" s="20"/>
    </row>
    <row r="382" spans="1:42" x14ac:dyDescent="0.4">
      <c r="Z382" s="20"/>
      <c r="AB382" s="20"/>
      <c r="AC382" s="20"/>
      <c r="AD382" s="20"/>
      <c r="AE382" s="20"/>
      <c r="AF382" s="20"/>
      <c r="AG382" s="20"/>
      <c r="AH382" s="20"/>
      <c r="AI382" s="21"/>
      <c r="AJ382" s="20"/>
      <c r="AK382" s="20"/>
      <c r="AL382" s="20"/>
      <c r="AM382" s="20"/>
    </row>
    <row r="383" spans="1:42" x14ac:dyDescent="0.4">
      <c r="Z383" s="20"/>
      <c r="AB383" s="20"/>
      <c r="AC383" s="20"/>
      <c r="AD383" s="20"/>
      <c r="AE383" s="20"/>
      <c r="AF383" s="20"/>
      <c r="AG383" s="20"/>
      <c r="AH383" s="20"/>
      <c r="AI383" s="21"/>
      <c r="AJ383" s="20"/>
      <c r="AK383" s="20"/>
      <c r="AL383" s="20"/>
      <c r="AM383" s="20"/>
    </row>
    <row r="384" spans="1:42" x14ac:dyDescent="0.4">
      <c r="Z384" s="20"/>
      <c r="AB384" s="20"/>
      <c r="AC384" s="20"/>
      <c r="AD384" s="20"/>
      <c r="AE384" s="20"/>
      <c r="AF384" s="20"/>
      <c r="AG384" s="20"/>
      <c r="AH384" s="20"/>
      <c r="AI384" s="21"/>
      <c r="AJ384" s="20"/>
      <c r="AK384" s="20"/>
      <c r="AL384" s="20"/>
      <c r="AM384" s="20"/>
    </row>
    <row r="385" spans="26:39" x14ac:dyDescent="0.4">
      <c r="Z385" s="20"/>
      <c r="AB385" s="20"/>
      <c r="AC385" s="20"/>
      <c r="AD385" s="20"/>
      <c r="AE385" s="20"/>
      <c r="AF385" s="20"/>
      <c r="AG385" s="20"/>
      <c r="AH385" s="20"/>
      <c r="AI385" s="21"/>
      <c r="AJ385" s="20"/>
      <c r="AK385" s="20"/>
      <c r="AL385" s="20"/>
      <c r="AM385" s="20"/>
    </row>
    <row r="386" spans="26:39" x14ac:dyDescent="0.4">
      <c r="Z386" s="20"/>
      <c r="AB386" s="20"/>
      <c r="AC386" s="20"/>
      <c r="AD386" s="20"/>
      <c r="AE386" s="20"/>
      <c r="AF386" s="20"/>
      <c r="AG386" s="20"/>
      <c r="AH386" s="20"/>
      <c r="AI386" s="21"/>
      <c r="AJ386" s="20"/>
      <c r="AK386" s="20"/>
      <c r="AL386" s="20"/>
      <c r="AM386" s="20"/>
    </row>
    <row r="387" spans="26:39" x14ac:dyDescent="0.4">
      <c r="Z387" s="20"/>
      <c r="AB387" s="20"/>
      <c r="AC387" s="20"/>
      <c r="AD387" s="20"/>
      <c r="AE387" s="20"/>
      <c r="AF387" s="20"/>
      <c r="AG387" s="20"/>
      <c r="AH387" s="20"/>
      <c r="AI387" s="21"/>
      <c r="AJ387" s="20"/>
      <c r="AK387" s="20"/>
      <c r="AL387" s="20"/>
      <c r="AM387" s="20"/>
    </row>
    <row r="388" spans="26:39" x14ac:dyDescent="0.4">
      <c r="Z388" s="20"/>
      <c r="AB388" s="20"/>
      <c r="AC388" s="20"/>
      <c r="AD388" s="20"/>
      <c r="AE388" s="20"/>
      <c r="AF388" s="20"/>
      <c r="AG388" s="20"/>
      <c r="AH388" s="20"/>
      <c r="AI388" s="21"/>
      <c r="AJ388" s="20"/>
      <c r="AK388" s="20"/>
      <c r="AL388" s="20"/>
      <c r="AM388" s="20"/>
    </row>
    <row r="389" spans="26:39" x14ac:dyDescent="0.4">
      <c r="Z389" s="20"/>
      <c r="AB389" s="20"/>
      <c r="AC389" s="20"/>
      <c r="AD389" s="20"/>
      <c r="AE389" s="20"/>
      <c r="AF389" s="20"/>
      <c r="AG389" s="20"/>
      <c r="AH389" s="20"/>
      <c r="AI389" s="21"/>
      <c r="AJ389" s="20"/>
      <c r="AK389" s="20"/>
      <c r="AL389" s="20"/>
      <c r="AM389" s="20"/>
    </row>
    <row r="390" spans="26:39" x14ac:dyDescent="0.4">
      <c r="Z390" s="20"/>
      <c r="AB390" s="20"/>
      <c r="AC390" s="20"/>
      <c r="AD390" s="20"/>
      <c r="AE390" s="20"/>
      <c r="AF390" s="20"/>
      <c r="AG390" s="20"/>
      <c r="AH390" s="20"/>
      <c r="AI390" s="21"/>
      <c r="AJ390" s="20"/>
      <c r="AK390" s="20"/>
      <c r="AL390" s="20"/>
      <c r="AM390" s="20"/>
    </row>
    <row r="391" spans="26:39" x14ac:dyDescent="0.4">
      <c r="Z391" s="20"/>
      <c r="AB391" s="20"/>
      <c r="AC391" s="20"/>
      <c r="AD391" s="20"/>
      <c r="AE391" s="20"/>
      <c r="AF391" s="20"/>
      <c r="AG391" s="20"/>
      <c r="AH391" s="20"/>
      <c r="AI391" s="21"/>
      <c r="AJ391" s="20"/>
      <c r="AK391" s="20"/>
      <c r="AL391" s="20"/>
      <c r="AM391" s="20"/>
    </row>
  </sheetData>
  <sheetProtection algorithmName="SHA-512" hashValue="SUwtKScuTvbyXyuKg63qYITMVkuBQExskajyL0FeORCgq0Th82mrFxiJxhedUaK9+C7hNJA/y5Q/yFGeBMJ3rg==" saltValue="T7PmDJ+Ucqyze8HABDJtaw==" spinCount="100000" sheet="1" sort="0" autoFilter="0"/>
  <autoFilter ref="A5:AS377"/>
  <sortState ref="A383:AO390">
    <sortCondition ref="A383:A390"/>
  </sortState>
  <mergeCells count="15">
    <mergeCell ref="Q1:S1"/>
    <mergeCell ref="Q2:S4"/>
    <mergeCell ref="M2:P4"/>
    <mergeCell ref="H2:L4"/>
    <mergeCell ref="D2:G4"/>
    <mergeCell ref="B2:C4"/>
    <mergeCell ref="A2:A4"/>
    <mergeCell ref="AL2:AM4"/>
    <mergeCell ref="T2:Y4"/>
    <mergeCell ref="AJ2:AK4"/>
    <mergeCell ref="Z2:AA4"/>
    <mergeCell ref="AB2:AC4"/>
    <mergeCell ref="AD2:AE4"/>
    <mergeCell ref="AF2:AG4"/>
    <mergeCell ref="AH2:AI4"/>
  </mergeCells>
  <pageMargins left="0.2" right="0.2" top="0.75" bottom="0.75" header="0.3" footer="0.3"/>
  <pageSetup paperSize="5" scale="57" orientation="portrait" r:id="rId1"/>
  <headerFooter>
    <oddFooter>&amp;L&amp;P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Sheet</vt:lpstr>
      <vt:lpstr>SFY23 FFS Rate_NF QIPP-04122023</vt:lpstr>
      <vt:lpstr>'SFY23 FFS Rate_NF QIPP-04122023'!Print_Area</vt:lpstr>
    </vt:vector>
  </TitlesOfParts>
  <Company>New Jersey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Francz</dc:creator>
  <cp:lastModifiedBy>Dennis McGowan</cp:lastModifiedBy>
  <cp:lastPrinted>2022-08-03T11:39:54Z</cp:lastPrinted>
  <dcterms:created xsi:type="dcterms:W3CDTF">2020-05-21T14:47:12Z</dcterms:created>
  <dcterms:modified xsi:type="dcterms:W3CDTF">2023-04-12T19:53:26Z</dcterms:modified>
</cp:coreProperties>
</file>